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<sst xmlns="http://schemas.openxmlformats.org/spreadsheetml/2006/main" count="223" uniqueCount="198">
  <si>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</si>
  <si>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</si>
  <si>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</si>
  <si>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</si>
  <si>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</si>
  <si>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</si>
  <si>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</si>
  <si>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</si>
  <si>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</si>
  <si>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</si>
  <si>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</si>
  <si>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</si>
  <si>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</si>
  <si>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</si>
  <si>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</si>
  <si>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</si>
  <si>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</si>
  <si>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</si>
  <si>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</si>
  <si>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</si>
  <si>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di Istruzione Superiore "CARLO URBANI"</t>
  </si>
  <si>
    <t>00121 ROMA (RM) Via dell'Idroscalo, 88 C.F. 97196850586 C.M. RMIS03300B</t>
  </si>
  <si>
    <t>823/PA del 13/12/2018</t>
  </si>
  <si>
    <t>830/PA del 17/12/2018</t>
  </si>
  <si>
    <t>8W00666878 del 06/12/2018</t>
  </si>
  <si>
    <t>8W00672847 del 06/12/2018</t>
  </si>
  <si>
    <t>437 del 14/12/2018</t>
  </si>
  <si>
    <t>4441 del 18/12/2018</t>
  </si>
  <si>
    <t>15/E/2018 del 31/12/2018</t>
  </si>
  <si>
    <t>3330 del 31/12/2018</t>
  </si>
  <si>
    <t>0000242 del 27/12/2018</t>
  </si>
  <si>
    <t>8719006929 del 21/01/2019</t>
  </si>
  <si>
    <t>8719030887 del 04/02/2019</t>
  </si>
  <si>
    <t>AL01563395 del 29/01/2019</t>
  </si>
  <si>
    <t>38 del 30/01/2019</t>
  </si>
  <si>
    <t>6/011 del 10/01/2019</t>
  </si>
  <si>
    <t>7/011 del 10/01/2019</t>
  </si>
  <si>
    <t>AMC100006513022019 del 31/01/2019</t>
  </si>
  <si>
    <t>87/FPA del 25/01/2019</t>
  </si>
  <si>
    <t>9 del 29/01/2019</t>
  </si>
  <si>
    <t>IPA19INV00090 del 16/01/2019</t>
  </si>
  <si>
    <t>55A del 31/01/2019</t>
  </si>
  <si>
    <t>0670000373 del 28/02/2019</t>
  </si>
  <si>
    <t>4/PA del 05/03/2019</t>
  </si>
  <si>
    <t>119PA del 14/02/2019</t>
  </si>
  <si>
    <t>120PA del 14/02/2019</t>
  </si>
  <si>
    <t>133/PA del 04/03/2019</t>
  </si>
  <si>
    <t>88/PA del 12/02/2019</t>
  </si>
  <si>
    <t>8W00102930 del 06/02/2019</t>
  </si>
  <si>
    <t>FVL313 del 13/02/2019</t>
  </si>
  <si>
    <t>FVL409 del 21/02/2019</t>
  </si>
  <si>
    <t>FPA 2/19 del 19/02/2019</t>
  </si>
  <si>
    <t>FPA 1/19 del 19/02/2019</t>
  </si>
  <si>
    <t>8W00098547 del 06/02/2019</t>
  </si>
  <si>
    <t>8W00107740 del 06/02/2019</t>
  </si>
  <si>
    <t>126/PA del 28/02/2019</t>
  </si>
  <si>
    <t>124/PA del 28/02/2019</t>
  </si>
  <si>
    <t>99/PA del 19/02/2019</t>
  </si>
  <si>
    <t>2019    17 del 15/03/2019</t>
  </si>
  <si>
    <t>93 del 12/03/2019</t>
  </si>
  <si>
    <t>000000001288 del 14/03/2019</t>
  </si>
  <si>
    <t>2703/P del 30/03/2019</t>
  </si>
  <si>
    <t>3085/P del 30/03/2019</t>
  </si>
  <si>
    <t>3 del 21/03/2019</t>
  </si>
  <si>
    <t>172 del 22/03/2019</t>
  </si>
  <si>
    <t>1762 / A del 28/03/2019</t>
  </si>
  <si>
    <t>152/PA del 05/03/2019</t>
  </si>
  <si>
    <t>8719074218 del 18/03/2019</t>
  </si>
  <si>
    <t>158/PA del 18/03/2019</t>
  </si>
  <si>
    <t>AL05619230 del 27/03/2019</t>
  </si>
  <si>
    <t>8719101692 del 02/04/2019</t>
  </si>
  <si>
    <t>2019S3000521 del 28/03/2019</t>
  </si>
  <si>
    <t>47 del 08/04/2019</t>
  </si>
  <si>
    <t>201901CB1613 del 09/04/2019</t>
  </si>
  <si>
    <t>28/F del 29/03/2019</t>
  </si>
  <si>
    <t>121PA del 14/02/2019</t>
  </si>
  <si>
    <t>122PA del 14/02/2019</t>
  </si>
  <si>
    <t>123PA del 14/02/2019</t>
  </si>
  <si>
    <t>201PA del 13/03/2019</t>
  </si>
  <si>
    <t>552/2019 del 22/03/2019</t>
  </si>
  <si>
    <t>171/PA del 19/03/2019</t>
  </si>
  <si>
    <t>9/PA del 02/05/2019</t>
  </si>
  <si>
    <t>10/PA del 02/05/2019</t>
  </si>
  <si>
    <t>337PA del 17/04/2019</t>
  </si>
  <si>
    <t>146 del 03/05/2019</t>
  </si>
  <si>
    <t>4125/2019 del 18/04/2019</t>
  </si>
  <si>
    <t>8W00205569 del 05/04/2019</t>
  </si>
  <si>
    <t>8W00202138 del 05/04/2019</t>
  </si>
  <si>
    <t>20194E11391 del 16/04/2019</t>
  </si>
  <si>
    <t>2/146 del 12/04/2019</t>
  </si>
  <si>
    <t>145 del 03/05/2019</t>
  </si>
  <si>
    <t>8719140514 del 08/05/2019</t>
  </si>
  <si>
    <t>503 del 11/05/2019</t>
  </si>
  <si>
    <t>760/18 del 14/12/2018</t>
  </si>
  <si>
    <t>66/19 del 15/01/2019</t>
  </si>
  <si>
    <t>132/19 del 15/02/2019</t>
  </si>
  <si>
    <t>208/19 del 15/03/2019</t>
  </si>
  <si>
    <t>292/19 del 09/05/2019</t>
  </si>
  <si>
    <t>FATTPA 1_19 del 16/04/2019</t>
  </si>
  <si>
    <t>450 del 23/04/2019</t>
  </si>
  <si>
    <t>2019    36 del 10/05/2019</t>
  </si>
  <si>
    <t>01491/19 del 11/05/2019</t>
  </si>
  <si>
    <t>FPA 28/19 del 20/05/2019</t>
  </si>
  <si>
    <t>288/PA del 27/05/2019</t>
  </si>
  <si>
    <t>2019   491/E del 31/05/2019</t>
  </si>
  <si>
    <t>1/PA del 29/05/2019</t>
  </si>
  <si>
    <t>71/E del 06/06/2019</t>
  </si>
  <si>
    <t>1190 del 21/06/2019</t>
  </si>
  <si>
    <t>322/PA del 06/06/2019</t>
  </si>
  <si>
    <t>2040/190015876 del 11/06/2019</t>
  </si>
  <si>
    <t>26/19 del 07/06/2019</t>
  </si>
  <si>
    <t>8W00311261 del 06/06/2019</t>
  </si>
  <si>
    <t>8W00316514 del 06/06/2019</t>
  </si>
  <si>
    <t>AL09668913 del 29/05/2019</t>
  </si>
  <si>
    <t>8719177792 del 04/06/2019</t>
  </si>
  <si>
    <t>2/257 del 08/06/2019</t>
  </si>
  <si>
    <t>2/256 del 08/06/2019</t>
  </si>
  <si>
    <t>2/262 del 08/06/2019</t>
  </si>
  <si>
    <t>2040/190015877 del 11/06/2019</t>
  </si>
  <si>
    <t>2019S3001236 del 27/06/2019</t>
  </si>
  <si>
    <t>1202 del 24/06/2019</t>
  </si>
  <si>
    <t>8719214708 del 02/07/2019</t>
  </si>
  <si>
    <t>AL13747675 del 27/07/2019</t>
  </si>
  <si>
    <t>396 del 02/07/2019</t>
  </si>
  <si>
    <t>102/PA del 28/06/2019</t>
  </si>
  <si>
    <t>101/PA del 28/06/2019</t>
  </si>
  <si>
    <t>FATTPA 6_19 del 10/07/2019</t>
  </si>
  <si>
    <t>8719247716 del 31/07/2019</t>
  </si>
  <si>
    <t>19PAS0010656 del 31/07/2019</t>
  </si>
  <si>
    <t>FPA 3/19 del 31/07/2019</t>
  </si>
  <si>
    <t>293/19 del 09/05/2019</t>
  </si>
  <si>
    <t>599/19 del 21/08/2019</t>
  </si>
  <si>
    <t>600/19 del 21/08/2019</t>
  </si>
  <si>
    <t>2019    42 del 24/05/2019</t>
  </si>
  <si>
    <t>2019    54 del 03/07/2019</t>
  </si>
  <si>
    <t>213 del 10/07/2019</t>
  </si>
  <si>
    <t>91/E del 11/07/2019</t>
  </si>
  <si>
    <t>412PA del 16/05/2019</t>
  </si>
  <si>
    <t>457PA del 13/06/2019</t>
  </si>
  <si>
    <t>498PA del 18/06/2019</t>
  </si>
  <si>
    <t>519PA del 05/07/2019</t>
  </si>
  <si>
    <t>FPA 39/19 del 01/08/2019</t>
  </si>
  <si>
    <t>8719276637 del 05/09/2019</t>
  </si>
  <si>
    <t>8W00416027 del 06/08/2019</t>
  </si>
  <si>
    <t>8W00425630 del 06/08/2019</t>
  </si>
  <si>
    <t>A  529 del 14/09/2019</t>
  </si>
  <si>
    <t>507/PA del 04/09/2019</t>
  </si>
  <si>
    <t>489/PA del 31/08/2019</t>
  </si>
  <si>
    <t>2019/0000011/0A del 23/09/2019</t>
  </si>
  <si>
    <t>AL18096766 del 27/09/2019</t>
  </si>
  <si>
    <t>8719304097 del 02/10/2019</t>
  </si>
  <si>
    <t>152 del 30/08/2019</t>
  </si>
  <si>
    <t>2019/0000007/TA del 10/10/2019</t>
  </si>
  <si>
    <t>19PAS0012612 del 30/09/2019</t>
  </si>
  <si>
    <t>8W00524419 del 07/10/2019</t>
  </si>
  <si>
    <t>8W00523289 del 07/10/2019</t>
  </si>
  <si>
    <t>11/2019 del 12/09/2019</t>
  </si>
  <si>
    <t>1736 del 04/11/2019</t>
  </si>
  <si>
    <t>000154PA19 del 29/10/2019</t>
  </si>
  <si>
    <t>359 del 30/10/2019</t>
  </si>
  <si>
    <t>2019   991/E del 06/11/2019</t>
  </si>
  <si>
    <t>687/PA del 04/11/2019</t>
  </si>
  <si>
    <t>2019    81 del 07/11/2019</t>
  </si>
  <si>
    <t>2019    82 del 07/11/2019</t>
  </si>
  <si>
    <t>27/PA del 11/11/2019</t>
  </si>
  <si>
    <t>26/PA del 11/11/2019</t>
  </si>
  <si>
    <t>2019  1005/E del 13/11/2019</t>
  </si>
  <si>
    <t>1737 del 04/11/2019</t>
  </si>
  <si>
    <t>869/19 del 26/11/2019</t>
  </si>
  <si>
    <t>2019    87 del 18/11/2019</t>
  </si>
  <si>
    <t>142/E del 22/11/2019</t>
  </si>
  <si>
    <t>143/E del 22/11/2019</t>
  </si>
  <si>
    <t>866PA del 19/11/2019</t>
  </si>
  <si>
    <t>867PA del 25/11/2019</t>
  </si>
  <si>
    <t>886/19 del 02/12/2019</t>
  </si>
  <si>
    <t>266 PA del 15/11/2019</t>
  </si>
  <si>
    <t>2019/0000022/0A del 28/11/2019</t>
  </si>
  <si>
    <t>AL22477043 del 27/11/2019</t>
  </si>
  <si>
    <t>8719349116 del 03/12/2019</t>
  </si>
  <si>
    <t>679/PA del 30/11/2019</t>
  </si>
  <si>
    <t>62 del 28/11/2019</t>
  </si>
  <si>
    <t>856/2019 del 08/11/2019</t>
  </si>
  <si>
    <t>844/2019 del 02/12/2019</t>
  </si>
  <si>
    <t>0000226E del 15/11/2019</t>
  </si>
  <si>
    <t>190696 del 30/11/2019</t>
  </si>
  <si>
    <t>190694 del 30/11/2019</t>
  </si>
  <si>
    <t>674 del 05/12/2019</t>
  </si>
  <si>
    <t>691/PA del 03/12/2019</t>
  </si>
  <si>
    <t>410-2019 del 29/11/2019</t>
  </si>
  <si>
    <t>0000229E del 20/11/2019</t>
  </si>
  <si>
    <t>0000225E del 15/11/2019</t>
  </si>
  <si>
    <t>FPA 2/19 del 13/12/2019</t>
  </si>
  <si>
    <t>155/E del 11/12/2019</t>
  </si>
  <si>
    <t>154/E del 11/12/2019</t>
  </si>
  <si>
    <t>31/PA del 18/12/2019</t>
  </si>
  <si>
    <t>30/PA del 18/12/2019</t>
  </si>
  <si>
    <t>8W00624310 del 05/12/2019</t>
  </si>
  <si>
    <t>8W00624757 del 05/12/2019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</si>
</sst>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7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177</v>
      </c>
      <c r="B10" s="37"/>
      <c r="C10" s="50">
        <f>SUM(C16:D19)</f>
        <v>275537.89</v>
      </c>
      <c r="D10" s="37"/>
      <c r="E10" s="38">
        <f>('Trimestre 1'!H1+'Trimestre 2'!H1+'Trimestre 3'!H1+'Trimestre 4'!H1)/C10</f>
        <v>-10.05545222836685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40</v>
      </c>
      <c r="C16" s="51">
        <f>'Trimestre 1'!B1</f>
        <v>70916.29000000001</v>
      </c>
      <c r="D16" s="52"/>
      <c r="E16" s="51">
        <f>'Trimestre 1'!G1</f>
        <v>-21.10237478582142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46</v>
      </c>
      <c r="C17" s="51">
        <f>'Trimestre 2'!B1</f>
        <v>104610.66</v>
      </c>
      <c r="D17" s="52"/>
      <c r="E17" s="51">
        <f>'Trimestre 2'!G1</f>
        <v>-16.482472149587817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42</v>
      </c>
      <c r="C18" s="51">
        <f>'Trimestre 3'!B1</f>
        <v>45671.5</v>
      </c>
      <c r="D18" s="52"/>
      <c r="E18" s="51">
        <f>'Trimestre 3'!G1</f>
        <v>38.41799086957949</v>
      </c>
      <c r="F18" s="53"/>
    </row>
    <row r="19" spans="1:6" ht="21.75" customHeight="1" thickBot="1">
      <c r="A19" s="24" t="s">
        <v>18</v>
      </c>
      <c r="B19" s="25">
        <f>'Trimestre 4'!C1</f>
        <v>49</v>
      </c>
      <c r="C19" s="47">
        <f>'Trimestre 4'!B1</f>
        <v>54339.44000000001</v>
      </c>
      <c r="D19" s="49"/>
      <c r="E19" s="47">
        <f>'Trimestre 4'!G1</f>
        <v>-24.006889655101336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70916.29000000001</v>
      </c>
      <c r="C1">
        <f>COUNTA(A4:A203)</f>
        <v>40</v>
      </c>
      <c r="G1" s="20">
        <f>IF(B1&lt;&gt;0,H1/B1,0)</f>
        <v>-21.10237478582142</v>
      </c>
      <c r="H1" s="19">
        <f>SUM(H4:H195)</f>
        <v>-1496502.13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250</v>
      </c>
      <c r="C4" s="17">
        <v>43497</v>
      </c>
      <c r="D4" s="17">
        <v>43481</v>
      </c>
      <c r="E4" s="17"/>
      <c r="F4" s="17"/>
      <c r="G4" s="1">
        <f>D4-C4-(F4-E4)</f>
        <v>-16</v>
      </c>
      <c r="H4" s="16">
        <f>B4*G4</f>
        <v>-4000</v>
      </c>
    </row>
    <row r="5" spans="1:8" ht="15">
      <c r="A5" s="28" t="s">
        <v>23</v>
      </c>
      <c r="B5" s="16">
        <v>285</v>
      </c>
      <c r="C5" s="17">
        <v>43483</v>
      </c>
      <c r="D5" s="17">
        <v>43481</v>
      </c>
      <c r="E5" s="17"/>
      <c r="F5" s="17"/>
      <c r="G5" s="1">
        <f aca="true" t="shared" si="0" ref="G5:G68">D5-C5-(F5-E5)</f>
        <v>-2</v>
      </c>
      <c r="H5" s="16">
        <f aca="true" t="shared" si="1" ref="H5:H68">B5*G5</f>
        <v>-570</v>
      </c>
    </row>
    <row r="6" spans="1:8" ht="15">
      <c r="A6" s="28" t="s">
        <v>24</v>
      </c>
      <c r="B6" s="16">
        <v>118.03</v>
      </c>
      <c r="C6" s="17">
        <v>43483</v>
      </c>
      <c r="D6" s="17">
        <v>43481</v>
      </c>
      <c r="E6" s="17"/>
      <c r="F6" s="17"/>
      <c r="G6" s="1">
        <f t="shared" si="0"/>
        <v>-2</v>
      </c>
      <c r="H6" s="16">
        <f t="shared" si="1"/>
        <v>-236.06</v>
      </c>
    </row>
    <row r="7" spans="1:8" ht="15">
      <c r="A7" s="28" t="s">
        <v>25</v>
      </c>
      <c r="B7" s="16">
        <v>120</v>
      </c>
      <c r="C7" s="17">
        <v>43483</v>
      </c>
      <c r="D7" s="17">
        <v>43481</v>
      </c>
      <c r="E7" s="17"/>
      <c r="F7" s="17"/>
      <c r="G7" s="1">
        <f t="shared" si="0"/>
        <v>-2</v>
      </c>
      <c r="H7" s="16">
        <f t="shared" si="1"/>
        <v>-240</v>
      </c>
    </row>
    <row r="8" spans="1:8" ht="15">
      <c r="A8" s="28" t="s">
        <v>26</v>
      </c>
      <c r="B8" s="16">
        <v>500</v>
      </c>
      <c r="C8" s="17">
        <v>43483</v>
      </c>
      <c r="D8" s="17">
        <v>43481</v>
      </c>
      <c r="E8" s="17"/>
      <c r="F8" s="17"/>
      <c r="G8" s="1">
        <f t="shared" si="0"/>
        <v>-2</v>
      </c>
      <c r="H8" s="16">
        <f t="shared" si="1"/>
        <v>-1000</v>
      </c>
    </row>
    <row r="9" spans="1:8" ht="15">
      <c r="A9" s="28" t="s">
        <v>27</v>
      </c>
      <c r="B9" s="16">
        <v>170</v>
      </c>
      <c r="C9" s="17">
        <v>43483</v>
      </c>
      <c r="D9" s="17">
        <v>43481</v>
      </c>
      <c r="E9" s="17"/>
      <c r="F9" s="17"/>
      <c r="G9" s="1">
        <f t="shared" si="0"/>
        <v>-2</v>
      </c>
      <c r="H9" s="16">
        <f t="shared" si="1"/>
        <v>-340</v>
      </c>
    </row>
    <row r="10" spans="1:8" ht="15">
      <c r="A10" s="28" t="s">
        <v>28</v>
      </c>
      <c r="B10" s="16">
        <v>1000</v>
      </c>
      <c r="C10" s="17">
        <v>43511</v>
      </c>
      <c r="D10" s="17">
        <v>43481</v>
      </c>
      <c r="E10" s="17"/>
      <c r="F10" s="17"/>
      <c r="G10" s="1">
        <f t="shared" si="0"/>
        <v>-30</v>
      </c>
      <c r="H10" s="16">
        <f t="shared" si="1"/>
        <v>-30000</v>
      </c>
    </row>
    <row r="11" spans="1:8" ht="15">
      <c r="A11" s="28" t="s">
        <v>29</v>
      </c>
      <c r="B11" s="16">
        <v>359.86</v>
      </c>
      <c r="C11" s="17">
        <v>43511</v>
      </c>
      <c r="D11" s="17">
        <v>43481</v>
      </c>
      <c r="E11" s="17"/>
      <c r="F11" s="17"/>
      <c r="G11" s="1">
        <f t="shared" si="0"/>
        <v>-30</v>
      </c>
      <c r="H11" s="16">
        <f t="shared" si="1"/>
        <v>-10795.800000000001</v>
      </c>
    </row>
    <row r="12" spans="1:8" ht="15">
      <c r="A12" s="28" t="s">
        <v>30</v>
      </c>
      <c r="B12" s="16">
        <v>264.75</v>
      </c>
      <c r="C12" s="17">
        <v>43497</v>
      </c>
      <c r="D12" s="17">
        <v>43495</v>
      </c>
      <c r="E12" s="17"/>
      <c r="F12" s="17"/>
      <c r="G12" s="1">
        <f t="shared" si="0"/>
        <v>-2</v>
      </c>
      <c r="H12" s="16">
        <f t="shared" si="1"/>
        <v>-529.5</v>
      </c>
    </row>
    <row r="13" spans="1:8" ht="15">
      <c r="A13" s="28" t="s">
        <v>31</v>
      </c>
      <c r="B13" s="16">
        <v>55.89</v>
      </c>
      <c r="C13" s="17">
        <v>43519</v>
      </c>
      <c r="D13" s="17">
        <v>43510</v>
      </c>
      <c r="E13" s="17"/>
      <c r="F13" s="17"/>
      <c r="G13" s="1">
        <f t="shared" si="0"/>
        <v>-9</v>
      </c>
      <c r="H13" s="16">
        <f t="shared" si="1"/>
        <v>-503.01</v>
      </c>
    </row>
    <row r="14" spans="1:8" ht="15">
      <c r="A14" s="28" t="s">
        <v>32</v>
      </c>
      <c r="B14" s="16">
        <v>101.35</v>
      </c>
      <c r="C14" s="17">
        <v>43534</v>
      </c>
      <c r="D14" s="17">
        <v>43510</v>
      </c>
      <c r="E14" s="17"/>
      <c r="F14" s="17"/>
      <c r="G14" s="1">
        <f t="shared" si="0"/>
        <v>-24</v>
      </c>
      <c r="H14" s="16">
        <f t="shared" si="1"/>
        <v>-2432.3999999999996</v>
      </c>
    </row>
    <row r="15" spans="1:8" ht="15">
      <c r="A15" s="28" t="s">
        <v>33</v>
      </c>
      <c r="B15" s="16">
        <v>252</v>
      </c>
      <c r="C15" s="17">
        <v>43534</v>
      </c>
      <c r="D15" s="17">
        <v>43510</v>
      </c>
      <c r="E15" s="17"/>
      <c r="F15" s="17"/>
      <c r="G15" s="1">
        <f t="shared" si="0"/>
        <v>-24</v>
      </c>
      <c r="H15" s="16">
        <f t="shared" si="1"/>
        <v>-6048</v>
      </c>
    </row>
    <row r="16" spans="1:8" ht="15">
      <c r="A16" s="28" t="s">
        <v>34</v>
      </c>
      <c r="B16" s="16">
        <v>570</v>
      </c>
      <c r="C16" s="17">
        <v>43527</v>
      </c>
      <c r="D16" s="17">
        <v>43510</v>
      </c>
      <c r="E16" s="17"/>
      <c r="F16" s="17"/>
      <c r="G16" s="1">
        <f t="shared" si="0"/>
        <v>-17</v>
      </c>
      <c r="H16" s="16">
        <f t="shared" si="1"/>
        <v>-9690</v>
      </c>
    </row>
    <row r="17" spans="1:8" ht="15">
      <c r="A17" s="28" t="s">
        <v>35</v>
      </c>
      <c r="B17" s="16">
        <v>3811.47</v>
      </c>
      <c r="C17" s="17">
        <v>43519</v>
      </c>
      <c r="D17" s="17">
        <v>43510</v>
      </c>
      <c r="E17" s="17"/>
      <c r="F17" s="17"/>
      <c r="G17" s="1">
        <f t="shared" si="0"/>
        <v>-9</v>
      </c>
      <c r="H17" s="16">
        <f t="shared" si="1"/>
        <v>-34303.229999999996</v>
      </c>
    </row>
    <row r="18" spans="1:8" ht="15">
      <c r="A18" s="28" t="s">
        <v>36</v>
      </c>
      <c r="B18" s="16">
        <v>1281.93</v>
      </c>
      <c r="C18" s="17">
        <v>43519</v>
      </c>
      <c r="D18" s="17">
        <v>43510</v>
      </c>
      <c r="E18" s="17"/>
      <c r="F18" s="17"/>
      <c r="G18" s="1">
        <f t="shared" si="0"/>
        <v>-9</v>
      </c>
      <c r="H18" s="16">
        <f t="shared" si="1"/>
        <v>-11537.37</v>
      </c>
    </row>
    <row r="19" spans="1:8" ht="15">
      <c r="A19" s="28" t="s">
        <v>37</v>
      </c>
      <c r="B19" s="16">
        <v>557.5</v>
      </c>
      <c r="C19" s="17">
        <v>43534</v>
      </c>
      <c r="D19" s="17">
        <v>43510</v>
      </c>
      <c r="E19" s="17"/>
      <c r="F19" s="17"/>
      <c r="G19" s="1">
        <f t="shared" si="0"/>
        <v>-24</v>
      </c>
      <c r="H19" s="16">
        <f t="shared" si="1"/>
        <v>-13380</v>
      </c>
    </row>
    <row r="20" spans="1:8" ht="15">
      <c r="A20" s="28" t="s">
        <v>38</v>
      </c>
      <c r="B20" s="16">
        <v>1270.49</v>
      </c>
      <c r="C20" s="17">
        <v>43534</v>
      </c>
      <c r="D20" s="17">
        <v>43510</v>
      </c>
      <c r="E20" s="17"/>
      <c r="F20" s="17"/>
      <c r="G20" s="1">
        <f t="shared" si="0"/>
        <v>-24</v>
      </c>
      <c r="H20" s="16">
        <f t="shared" si="1"/>
        <v>-30491.760000000002</v>
      </c>
    </row>
    <row r="21" spans="1:8" ht="15">
      <c r="A21" s="28" t="s">
        <v>39</v>
      </c>
      <c r="B21" s="16">
        <v>3642.54</v>
      </c>
      <c r="C21" s="17">
        <v>43534</v>
      </c>
      <c r="D21" s="17">
        <v>43523</v>
      </c>
      <c r="E21" s="17"/>
      <c r="F21" s="17"/>
      <c r="G21" s="1">
        <f t="shared" si="0"/>
        <v>-11</v>
      </c>
      <c r="H21" s="16">
        <f t="shared" si="1"/>
        <v>-40067.94</v>
      </c>
    </row>
    <row r="22" spans="1:8" ht="15">
      <c r="A22" s="28" t="s">
        <v>40</v>
      </c>
      <c r="B22" s="16">
        <v>160.55</v>
      </c>
      <c r="C22" s="17">
        <v>43538</v>
      </c>
      <c r="D22" s="17">
        <v>43523</v>
      </c>
      <c r="E22" s="17"/>
      <c r="F22" s="17"/>
      <c r="G22" s="1">
        <f t="shared" si="0"/>
        <v>-15</v>
      </c>
      <c r="H22" s="16">
        <f t="shared" si="1"/>
        <v>-2408.25</v>
      </c>
    </row>
    <row r="23" spans="1:8" ht="15">
      <c r="A23" s="28" t="s">
        <v>41</v>
      </c>
      <c r="B23" s="16">
        <v>1635.45</v>
      </c>
      <c r="C23" s="17">
        <v>43544</v>
      </c>
      <c r="D23" s="17">
        <v>43523</v>
      </c>
      <c r="E23" s="17"/>
      <c r="F23" s="17"/>
      <c r="G23" s="1">
        <f t="shared" si="0"/>
        <v>-21</v>
      </c>
      <c r="H23" s="16">
        <f t="shared" si="1"/>
        <v>-34344.450000000004</v>
      </c>
    </row>
    <row r="24" spans="1:8" ht="15">
      <c r="A24" s="28" t="s">
        <v>42</v>
      </c>
      <c r="B24" s="16">
        <v>20400</v>
      </c>
      <c r="C24" s="17">
        <v>43555</v>
      </c>
      <c r="D24" s="17">
        <v>43528</v>
      </c>
      <c r="E24" s="17"/>
      <c r="F24" s="17"/>
      <c r="G24" s="1">
        <f t="shared" si="0"/>
        <v>-27</v>
      </c>
      <c r="H24" s="16">
        <f t="shared" si="1"/>
        <v>-550800</v>
      </c>
    </row>
    <row r="25" spans="1:8" ht="15">
      <c r="A25" s="28" t="s">
        <v>43</v>
      </c>
      <c r="B25" s="16">
        <v>5248</v>
      </c>
      <c r="C25" s="17">
        <v>43560</v>
      </c>
      <c r="D25" s="17">
        <v>43535</v>
      </c>
      <c r="E25" s="17"/>
      <c r="F25" s="17"/>
      <c r="G25" s="1">
        <f t="shared" si="0"/>
        <v>-25</v>
      </c>
      <c r="H25" s="16">
        <f t="shared" si="1"/>
        <v>-131200</v>
      </c>
    </row>
    <row r="26" spans="1:8" ht="15">
      <c r="A26" s="28" t="s">
        <v>44</v>
      </c>
      <c r="B26" s="16">
        <v>4498.29</v>
      </c>
      <c r="C26" s="17">
        <v>43560</v>
      </c>
      <c r="D26" s="17">
        <v>43535</v>
      </c>
      <c r="E26" s="17"/>
      <c r="F26" s="17"/>
      <c r="G26" s="1">
        <f t="shared" si="0"/>
        <v>-25</v>
      </c>
      <c r="H26" s="16">
        <f t="shared" si="1"/>
        <v>-112457.25</v>
      </c>
    </row>
    <row r="27" spans="1:8" ht="15">
      <c r="A27" s="28" t="s">
        <v>45</v>
      </c>
      <c r="B27" s="16">
        <v>6418.29</v>
      </c>
      <c r="C27" s="17">
        <v>43560</v>
      </c>
      <c r="D27" s="17">
        <v>43535</v>
      </c>
      <c r="E27" s="17"/>
      <c r="F27" s="17"/>
      <c r="G27" s="1">
        <f t="shared" si="0"/>
        <v>-25</v>
      </c>
      <c r="H27" s="16">
        <f t="shared" si="1"/>
        <v>-160457.25</v>
      </c>
    </row>
    <row r="28" spans="1:8" ht="15">
      <c r="A28" s="28" t="s">
        <v>46</v>
      </c>
      <c r="B28" s="16">
        <v>250</v>
      </c>
      <c r="C28" s="17">
        <v>43560</v>
      </c>
      <c r="D28" s="17">
        <v>43535</v>
      </c>
      <c r="E28" s="17"/>
      <c r="F28" s="17"/>
      <c r="G28" s="1">
        <f t="shared" si="0"/>
        <v>-25</v>
      </c>
      <c r="H28" s="16">
        <f t="shared" si="1"/>
        <v>-6250</v>
      </c>
    </row>
    <row r="29" spans="1:8" ht="15">
      <c r="A29" s="28" t="s">
        <v>47</v>
      </c>
      <c r="B29" s="16">
        <v>1245</v>
      </c>
      <c r="C29" s="17">
        <v>43544</v>
      </c>
      <c r="D29" s="17">
        <v>43535</v>
      </c>
      <c r="E29" s="17"/>
      <c r="F29" s="17"/>
      <c r="G29" s="1">
        <f t="shared" si="0"/>
        <v>-9</v>
      </c>
      <c r="H29" s="16">
        <f t="shared" si="1"/>
        <v>-11205</v>
      </c>
    </row>
    <row r="30" spans="1:8" ht="15">
      <c r="A30" s="28" t="s">
        <v>48</v>
      </c>
      <c r="B30" s="16">
        <v>80.67</v>
      </c>
      <c r="C30" s="17">
        <v>43552</v>
      </c>
      <c r="D30" s="17">
        <v>43535</v>
      </c>
      <c r="E30" s="17"/>
      <c r="F30" s="17"/>
      <c r="G30" s="1">
        <f t="shared" si="0"/>
        <v>-17</v>
      </c>
      <c r="H30" s="16">
        <f t="shared" si="1"/>
        <v>-1371.39</v>
      </c>
    </row>
    <row r="31" spans="1:8" ht="15">
      <c r="A31" s="28" t="s">
        <v>49</v>
      </c>
      <c r="B31" s="16">
        <v>125</v>
      </c>
      <c r="C31" s="17">
        <v>43551</v>
      </c>
      <c r="D31" s="17">
        <v>43535</v>
      </c>
      <c r="E31" s="17"/>
      <c r="F31" s="17"/>
      <c r="G31" s="1">
        <f t="shared" si="0"/>
        <v>-16</v>
      </c>
      <c r="H31" s="16">
        <f t="shared" si="1"/>
        <v>-2000</v>
      </c>
    </row>
    <row r="32" spans="1:8" ht="15">
      <c r="A32" s="28" t="s">
        <v>50</v>
      </c>
      <c r="B32" s="16">
        <v>180</v>
      </c>
      <c r="C32" s="17">
        <v>43551</v>
      </c>
      <c r="D32" s="17">
        <v>43535</v>
      </c>
      <c r="E32" s="17"/>
      <c r="F32" s="17"/>
      <c r="G32" s="1">
        <f t="shared" si="0"/>
        <v>-16</v>
      </c>
      <c r="H32" s="16">
        <f t="shared" si="1"/>
        <v>-2880</v>
      </c>
    </row>
    <row r="33" spans="1:8" ht="15">
      <c r="A33" s="28" t="s">
        <v>51</v>
      </c>
      <c r="B33" s="16">
        <v>390</v>
      </c>
      <c r="C33" s="17">
        <v>43551</v>
      </c>
      <c r="D33" s="17">
        <v>43535</v>
      </c>
      <c r="E33" s="17"/>
      <c r="F33" s="17"/>
      <c r="G33" s="1">
        <f t="shared" si="0"/>
        <v>-16</v>
      </c>
      <c r="H33" s="16">
        <f t="shared" si="1"/>
        <v>-6240</v>
      </c>
    </row>
    <row r="34" spans="1:8" ht="15">
      <c r="A34" s="28" t="s">
        <v>52</v>
      </c>
      <c r="B34" s="16">
        <v>590</v>
      </c>
      <c r="C34" s="17">
        <v>43551</v>
      </c>
      <c r="D34" s="17">
        <v>43535</v>
      </c>
      <c r="E34" s="17"/>
      <c r="F34" s="17"/>
      <c r="G34" s="1">
        <f t="shared" si="0"/>
        <v>-16</v>
      </c>
      <c r="H34" s="16">
        <f t="shared" si="1"/>
        <v>-9440</v>
      </c>
    </row>
    <row r="35" spans="1:8" ht="15">
      <c r="A35" s="28" t="s">
        <v>53</v>
      </c>
      <c r="B35" s="16">
        <v>125</v>
      </c>
      <c r="C35" s="17">
        <v>43552</v>
      </c>
      <c r="D35" s="17">
        <v>43535</v>
      </c>
      <c r="E35" s="17"/>
      <c r="F35" s="17"/>
      <c r="G35" s="1">
        <f t="shared" si="0"/>
        <v>-17</v>
      </c>
      <c r="H35" s="16">
        <f t="shared" si="1"/>
        <v>-2125</v>
      </c>
    </row>
    <row r="36" spans="1:8" ht="15">
      <c r="A36" s="28" t="s">
        <v>54</v>
      </c>
      <c r="B36" s="16">
        <v>123</v>
      </c>
      <c r="C36" s="17">
        <v>43552</v>
      </c>
      <c r="D36" s="17">
        <v>43535</v>
      </c>
      <c r="E36" s="17"/>
      <c r="F36" s="17"/>
      <c r="G36" s="1">
        <f t="shared" si="0"/>
        <v>-17</v>
      </c>
      <c r="H36" s="16">
        <f t="shared" si="1"/>
        <v>-2091</v>
      </c>
    </row>
    <row r="37" spans="1:8" ht="15">
      <c r="A37" s="28" t="s">
        <v>55</v>
      </c>
      <c r="B37" s="16">
        <v>225</v>
      </c>
      <c r="C37" s="17">
        <v>43560</v>
      </c>
      <c r="D37" s="17">
        <v>43535</v>
      </c>
      <c r="E37" s="17"/>
      <c r="F37" s="17"/>
      <c r="G37" s="1">
        <f t="shared" si="0"/>
        <v>-25</v>
      </c>
      <c r="H37" s="16">
        <f t="shared" si="1"/>
        <v>-5625</v>
      </c>
    </row>
    <row r="38" spans="1:8" ht="15">
      <c r="A38" s="28" t="s">
        <v>56</v>
      </c>
      <c r="B38" s="16">
        <v>-147.06</v>
      </c>
      <c r="C38" s="17">
        <v>43560</v>
      </c>
      <c r="D38" s="17">
        <v>43535</v>
      </c>
      <c r="E38" s="17"/>
      <c r="F38" s="17"/>
      <c r="G38" s="1">
        <f t="shared" si="0"/>
        <v>-25</v>
      </c>
      <c r="H38" s="16">
        <f t="shared" si="1"/>
        <v>3676.5</v>
      </c>
    </row>
    <row r="39" spans="1:8" ht="15">
      <c r="A39" s="28" t="s">
        <v>57</v>
      </c>
      <c r="B39" s="16">
        <v>217.37</v>
      </c>
      <c r="C39" s="17">
        <v>43551</v>
      </c>
      <c r="D39" s="17">
        <v>43535</v>
      </c>
      <c r="E39" s="17"/>
      <c r="F39" s="17"/>
      <c r="G39" s="1">
        <f t="shared" si="0"/>
        <v>-16</v>
      </c>
      <c r="H39" s="16">
        <f t="shared" si="1"/>
        <v>-3477.92</v>
      </c>
    </row>
    <row r="40" spans="1:8" ht="15">
      <c r="A40" s="28" t="s">
        <v>42</v>
      </c>
      <c r="B40" s="16">
        <v>6800.01</v>
      </c>
      <c r="C40" s="17">
        <v>43555</v>
      </c>
      <c r="D40" s="17">
        <v>43543</v>
      </c>
      <c r="E40" s="17"/>
      <c r="F40" s="17"/>
      <c r="G40" s="1">
        <f t="shared" si="0"/>
        <v>-12</v>
      </c>
      <c r="H40" s="16">
        <f t="shared" si="1"/>
        <v>-81600.12</v>
      </c>
    </row>
    <row r="41" spans="1:8" ht="15">
      <c r="A41" s="28" t="s">
        <v>58</v>
      </c>
      <c r="B41" s="16">
        <v>2515.2</v>
      </c>
      <c r="C41" s="17">
        <v>43572</v>
      </c>
      <c r="D41" s="17">
        <v>43549</v>
      </c>
      <c r="E41" s="17"/>
      <c r="F41" s="17"/>
      <c r="G41" s="1">
        <f t="shared" si="0"/>
        <v>-23</v>
      </c>
      <c r="H41" s="16">
        <f t="shared" si="1"/>
        <v>-57849.6</v>
      </c>
    </row>
    <row r="42" spans="1:8" ht="15">
      <c r="A42" s="28" t="s">
        <v>59</v>
      </c>
      <c r="B42" s="16">
        <v>2285.71</v>
      </c>
      <c r="C42" s="17">
        <v>43572</v>
      </c>
      <c r="D42" s="17">
        <v>43549</v>
      </c>
      <c r="E42" s="17"/>
      <c r="F42" s="17"/>
      <c r="G42" s="1">
        <f t="shared" si="0"/>
        <v>-23</v>
      </c>
      <c r="H42" s="16">
        <f t="shared" si="1"/>
        <v>-52571.33</v>
      </c>
    </row>
    <row r="43" spans="1:8" ht="15">
      <c r="A43" s="28" t="s">
        <v>60</v>
      </c>
      <c r="B43" s="16">
        <v>2940</v>
      </c>
      <c r="C43" s="17">
        <v>43572</v>
      </c>
      <c r="D43" s="17">
        <v>43549</v>
      </c>
      <c r="E43" s="17"/>
      <c r="F43" s="17"/>
      <c r="G43" s="1">
        <f t="shared" si="0"/>
        <v>-23</v>
      </c>
      <c r="H43" s="16">
        <f t="shared" si="1"/>
        <v>-67620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104610.66</v>
      </c>
      <c r="C1">
        <f>COUNTA(A4:A203)</f>
        <v>46</v>
      </c>
      <c r="G1" s="20">
        <f>IF(B1&lt;&gt;0,H1/B1,0)</f>
        <v>-16.482472149587817</v>
      </c>
      <c r="H1" s="19">
        <f>SUM(H4:H195)</f>
        <v>-1724242.2900000003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61</v>
      </c>
      <c r="B4" s="16">
        <v>171.86</v>
      </c>
      <c r="C4" s="17">
        <v>43593</v>
      </c>
      <c r="D4" s="17">
        <v>43570</v>
      </c>
      <c r="E4" s="17"/>
      <c r="F4" s="17"/>
      <c r="G4" s="1">
        <f>D4-C4-(F4-E4)</f>
        <v>-23</v>
      </c>
      <c r="H4" s="16">
        <f>B4*G4</f>
        <v>-3952.78</v>
      </c>
    </row>
    <row r="5" spans="1:8" ht="15">
      <c r="A5" s="28" t="s">
        <v>62</v>
      </c>
      <c r="B5" s="16">
        <v>165.5</v>
      </c>
      <c r="C5" s="17">
        <v>43593</v>
      </c>
      <c r="D5" s="17">
        <v>43570</v>
      </c>
      <c r="E5" s="17"/>
      <c r="F5" s="17"/>
      <c r="G5" s="1">
        <f aca="true" t="shared" si="0" ref="G5:G68">D5-C5-(F5-E5)</f>
        <v>-23</v>
      </c>
      <c r="H5" s="16">
        <f aca="true" t="shared" si="1" ref="H5:H68">B5*G5</f>
        <v>-3806.5</v>
      </c>
    </row>
    <row r="6" spans="1:8" ht="15">
      <c r="A6" s="28" t="s">
        <v>63</v>
      </c>
      <c r="B6" s="16">
        <v>215</v>
      </c>
      <c r="C6" s="17">
        <v>43593</v>
      </c>
      <c r="D6" s="17">
        <v>43570</v>
      </c>
      <c r="E6" s="17"/>
      <c r="F6" s="17"/>
      <c r="G6" s="1">
        <f t="shared" si="0"/>
        <v>-23</v>
      </c>
      <c r="H6" s="16">
        <f t="shared" si="1"/>
        <v>-4945</v>
      </c>
    </row>
    <row r="7" spans="1:8" ht="15">
      <c r="A7" s="28" t="s">
        <v>64</v>
      </c>
      <c r="B7" s="16">
        <v>79.16</v>
      </c>
      <c r="C7" s="17">
        <v>43593</v>
      </c>
      <c r="D7" s="17">
        <v>43570</v>
      </c>
      <c r="E7" s="17"/>
      <c r="F7" s="17"/>
      <c r="G7" s="1">
        <f t="shared" si="0"/>
        <v>-23</v>
      </c>
      <c r="H7" s="16">
        <f t="shared" si="1"/>
        <v>-1820.6799999999998</v>
      </c>
    </row>
    <row r="8" spans="1:8" ht="15">
      <c r="A8" s="28" t="s">
        <v>65</v>
      </c>
      <c r="B8" s="16">
        <v>4000</v>
      </c>
      <c r="C8" s="17">
        <v>43583</v>
      </c>
      <c r="D8" s="17">
        <v>43570</v>
      </c>
      <c r="E8" s="17"/>
      <c r="F8" s="17"/>
      <c r="G8" s="1">
        <f t="shared" si="0"/>
        <v>-13</v>
      </c>
      <c r="H8" s="16">
        <f t="shared" si="1"/>
        <v>-52000</v>
      </c>
    </row>
    <row r="9" spans="1:8" ht="15">
      <c r="A9" s="28" t="s">
        <v>66</v>
      </c>
      <c r="B9" s="16">
        <v>407.86</v>
      </c>
      <c r="C9" s="17">
        <v>43572</v>
      </c>
      <c r="D9" s="17">
        <v>43570</v>
      </c>
      <c r="E9" s="17"/>
      <c r="F9" s="17"/>
      <c r="G9" s="1">
        <f t="shared" si="0"/>
        <v>-2</v>
      </c>
      <c r="H9" s="16">
        <f t="shared" si="1"/>
        <v>-815.72</v>
      </c>
    </row>
    <row r="10" spans="1:8" ht="15">
      <c r="A10" s="28" t="s">
        <v>67</v>
      </c>
      <c r="B10" s="16">
        <v>37.68</v>
      </c>
      <c r="C10" s="17">
        <v>43575</v>
      </c>
      <c r="D10" s="17">
        <v>43570</v>
      </c>
      <c r="E10" s="17"/>
      <c r="F10" s="17"/>
      <c r="G10" s="1">
        <f t="shared" si="0"/>
        <v>-5</v>
      </c>
      <c r="H10" s="16">
        <f t="shared" si="1"/>
        <v>-188.4</v>
      </c>
    </row>
    <row r="11" spans="1:8" ht="15">
      <c r="A11" s="28" t="s">
        <v>68</v>
      </c>
      <c r="B11" s="16">
        <v>285</v>
      </c>
      <c r="C11" s="17">
        <v>43575</v>
      </c>
      <c r="D11" s="17">
        <v>43570</v>
      </c>
      <c r="E11" s="17"/>
      <c r="F11" s="17"/>
      <c r="G11" s="1">
        <f t="shared" si="0"/>
        <v>-5</v>
      </c>
      <c r="H11" s="16">
        <f t="shared" si="1"/>
        <v>-1425</v>
      </c>
    </row>
    <row r="12" spans="1:8" ht="15">
      <c r="A12" s="28" t="s">
        <v>69</v>
      </c>
      <c r="B12" s="16">
        <v>252</v>
      </c>
      <c r="C12" s="17">
        <v>43583</v>
      </c>
      <c r="D12" s="17">
        <v>43570</v>
      </c>
      <c r="E12" s="17"/>
      <c r="F12" s="17"/>
      <c r="G12" s="1">
        <f t="shared" si="0"/>
        <v>-13</v>
      </c>
      <c r="H12" s="16">
        <f t="shared" si="1"/>
        <v>-3276</v>
      </c>
    </row>
    <row r="13" spans="1:8" ht="15">
      <c r="A13" s="28" t="s">
        <v>70</v>
      </c>
      <c r="B13" s="16">
        <v>173.32</v>
      </c>
      <c r="C13" s="17">
        <v>43593</v>
      </c>
      <c r="D13" s="17">
        <v>43570</v>
      </c>
      <c r="E13" s="17"/>
      <c r="F13" s="17"/>
      <c r="G13" s="1">
        <f t="shared" si="0"/>
        <v>-23</v>
      </c>
      <c r="H13" s="16">
        <f t="shared" si="1"/>
        <v>-3986.3599999999997</v>
      </c>
    </row>
    <row r="14" spans="1:8" ht="15">
      <c r="A14" s="28" t="s">
        <v>71</v>
      </c>
      <c r="B14" s="16">
        <v>628.31</v>
      </c>
      <c r="C14" s="17">
        <v>43583</v>
      </c>
      <c r="D14" s="17">
        <v>43570</v>
      </c>
      <c r="E14" s="17"/>
      <c r="F14" s="17"/>
      <c r="G14" s="1">
        <f t="shared" si="0"/>
        <v>-13</v>
      </c>
      <c r="H14" s="16">
        <f t="shared" si="1"/>
        <v>-8168.029999999999</v>
      </c>
    </row>
    <row r="15" spans="1:8" ht="15">
      <c r="A15" s="28" t="s">
        <v>72</v>
      </c>
      <c r="B15" s="16">
        <v>5521.06</v>
      </c>
      <c r="C15" s="17">
        <v>43596</v>
      </c>
      <c r="D15" s="17">
        <v>43570</v>
      </c>
      <c r="E15" s="17"/>
      <c r="F15" s="17"/>
      <c r="G15" s="1">
        <f t="shared" si="0"/>
        <v>-26</v>
      </c>
      <c r="H15" s="16">
        <f t="shared" si="1"/>
        <v>-143547.56</v>
      </c>
    </row>
    <row r="16" spans="1:8" ht="15">
      <c r="A16" s="28" t="s">
        <v>73</v>
      </c>
      <c r="B16" s="16">
        <v>1724.54</v>
      </c>
      <c r="C16" s="17">
        <v>43596</v>
      </c>
      <c r="D16" s="17">
        <v>43570</v>
      </c>
      <c r="E16" s="17"/>
      <c r="F16" s="17"/>
      <c r="G16" s="1">
        <f t="shared" si="0"/>
        <v>-26</v>
      </c>
      <c r="H16" s="16">
        <f t="shared" si="1"/>
        <v>-44838.04</v>
      </c>
    </row>
    <row r="17" spans="1:8" ht="15">
      <c r="A17" s="28" t="s">
        <v>74</v>
      </c>
      <c r="B17" s="16">
        <v>385.5</v>
      </c>
      <c r="C17" s="17">
        <v>43593</v>
      </c>
      <c r="D17" s="17">
        <v>43570</v>
      </c>
      <c r="E17" s="17"/>
      <c r="F17" s="17"/>
      <c r="G17" s="1">
        <f t="shared" si="0"/>
        <v>-23</v>
      </c>
      <c r="H17" s="16">
        <f t="shared" si="1"/>
        <v>-8866.5</v>
      </c>
    </row>
    <row r="18" spans="1:8" ht="15">
      <c r="A18" s="28" t="s">
        <v>75</v>
      </c>
      <c r="B18" s="16">
        <v>6857.14</v>
      </c>
      <c r="C18" s="17">
        <v>43560</v>
      </c>
      <c r="D18" s="17">
        <v>43574</v>
      </c>
      <c r="E18" s="17"/>
      <c r="F18" s="17"/>
      <c r="G18" s="1">
        <f t="shared" si="0"/>
        <v>14</v>
      </c>
      <c r="H18" s="16">
        <f t="shared" si="1"/>
        <v>95999.96</v>
      </c>
    </row>
    <row r="19" spans="1:8" ht="15">
      <c r="A19" s="28" t="s">
        <v>76</v>
      </c>
      <c r="B19" s="16">
        <v>4992</v>
      </c>
      <c r="C19" s="17">
        <v>43560</v>
      </c>
      <c r="D19" s="17">
        <v>43574</v>
      </c>
      <c r="E19" s="17"/>
      <c r="F19" s="17"/>
      <c r="G19" s="1">
        <f t="shared" si="0"/>
        <v>14</v>
      </c>
      <c r="H19" s="16">
        <f t="shared" si="1"/>
        <v>69888</v>
      </c>
    </row>
    <row r="20" spans="1:8" ht="15">
      <c r="A20" s="28" t="s">
        <v>77</v>
      </c>
      <c r="B20" s="16">
        <v>5997.71</v>
      </c>
      <c r="C20" s="17">
        <v>43560</v>
      </c>
      <c r="D20" s="17">
        <v>43574</v>
      </c>
      <c r="E20" s="17"/>
      <c r="F20" s="17"/>
      <c r="G20" s="1">
        <f t="shared" si="0"/>
        <v>14</v>
      </c>
      <c r="H20" s="16">
        <f t="shared" si="1"/>
        <v>83967.94</v>
      </c>
    </row>
    <row r="21" spans="1:8" ht="15">
      <c r="A21" s="28" t="s">
        <v>78</v>
      </c>
      <c r="B21" s="16">
        <v>6619.43</v>
      </c>
      <c r="C21" s="17">
        <v>43572</v>
      </c>
      <c r="D21" s="17">
        <v>43574</v>
      </c>
      <c r="E21" s="17"/>
      <c r="F21" s="17"/>
      <c r="G21" s="1">
        <f t="shared" si="0"/>
        <v>2</v>
      </c>
      <c r="H21" s="16">
        <f t="shared" si="1"/>
        <v>13238.86</v>
      </c>
    </row>
    <row r="22" spans="1:8" ht="15">
      <c r="A22" s="28" t="s">
        <v>79</v>
      </c>
      <c r="B22" s="16">
        <v>1054</v>
      </c>
      <c r="C22" s="17">
        <v>43593</v>
      </c>
      <c r="D22" s="17">
        <v>43574</v>
      </c>
      <c r="E22" s="17"/>
      <c r="F22" s="17"/>
      <c r="G22" s="1">
        <f t="shared" si="0"/>
        <v>-19</v>
      </c>
      <c r="H22" s="16">
        <f t="shared" si="1"/>
        <v>-20026</v>
      </c>
    </row>
    <row r="23" spans="1:8" ht="15">
      <c r="A23" s="28" t="s">
        <v>80</v>
      </c>
      <c r="B23" s="16">
        <v>396.03</v>
      </c>
      <c r="C23" s="17">
        <v>43575</v>
      </c>
      <c r="D23" s="17">
        <v>43574</v>
      </c>
      <c r="E23" s="17"/>
      <c r="F23" s="17"/>
      <c r="G23" s="1">
        <f t="shared" si="0"/>
        <v>-1</v>
      </c>
      <c r="H23" s="16">
        <f t="shared" si="1"/>
        <v>-396.03</v>
      </c>
    </row>
    <row r="24" spans="1:8" ht="15">
      <c r="A24" s="28" t="s">
        <v>81</v>
      </c>
      <c r="B24" s="16">
        <v>6016</v>
      </c>
      <c r="C24" s="17">
        <v>43621</v>
      </c>
      <c r="D24" s="17">
        <v>43591</v>
      </c>
      <c r="E24" s="17"/>
      <c r="F24" s="17"/>
      <c r="G24" s="1">
        <f t="shared" si="0"/>
        <v>-30</v>
      </c>
      <c r="H24" s="16">
        <f t="shared" si="1"/>
        <v>-180480</v>
      </c>
    </row>
    <row r="25" spans="1:8" ht="15">
      <c r="A25" s="28" t="s">
        <v>82</v>
      </c>
      <c r="B25" s="16">
        <v>10075.43</v>
      </c>
      <c r="C25" s="17">
        <v>43618</v>
      </c>
      <c r="D25" s="17">
        <v>43591</v>
      </c>
      <c r="E25" s="17"/>
      <c r="F25" s="17"/>
      <c r="G25" s="1">
        <f t="shared" si="0"/>
        <v>-27</v>
      </c>
      <c r="H25" s="16">
        <f t="shared" si="1"/>
        <v>-272036.61</v>
      </c>
    </row>
    <row r="26" spans="1:8" ht="15">
      <c r="A26" s="28" t="s">
        <v>83</v>
      </c>
      <c r="B26" s="16">
        <v>7062.28</v>
      </c>
      <c r="C26" s="17">
        <v>43618</v>
      </c>
      <c r="D26" s="17">
        <v>43591</v>
      </c>
      <c r="E26" s="17"/>
      <c r="F26" s="17"/>
      <c r="G26" s="1">
        <f t="shared" si="0"/>
        <v>-27</v>
      </c>
      <c r="H26" s="16">
        <f t="shared" si="1"/>
        <v>-190681.56</v>
      </c>
    </row>
    <row r="27" spans="1:8" ht="15">
      <c r="A27" s="28" t="s">
        <v>84</v>
      </c>
      <c r="B27" s="16">
        <v>2925.71</v>
      </c>
      <c r="C27" s="17">
        <v>43621</v>
      </c>
      <c r="D27" s="17">
        <v>43591</v>
      </c>
      <c r="E27" s="17"/>
      <c r="F27" s="17"/>
      <c r="G27" s="1">
        <f t="shared" si="0"/>
        <v>-30</v>
      </c>
      <c r="H27" s="16">
        <f t="shared" si="1"/>
        <v>-87771.3</v>
      </c>
    </row>
    <row r="28" spans="1:8" ht="15">
      <c r="A28" s="28" t="s">
        <v>85</v>
      </c>
      <c r="B28" s="16">
        <v>270.9</v>
      </c>
      <c r="C28" s="17">
        <v>43618</v>
      </c>
      <c r="D28" s="17">
        <v>43591</v>
      </c>
      <c r="E28" s="17"/>
      <c r="F28" s="17"/>
      <c r="G28" s="1">
        <f t="shared" si="0"/>
        <v>-27</v>
      </c>
      <c r="H28" s="16">
        <f t="shared" si="1"/>
        <v>-7314.299999999999</v>
      </c>
    </row>
    <row r="29" spans="1:8" ht="15">
      <c r="A29" s="28" t="s">
        <v>86</v>
      </c>
      <c r="B29" s="16">
        <v>120</v>
      </c>
      <c r="C29" s="17">
        <v>43618</v>
      </c>
      <c r="D29" s="17">
        <v>43591</v>
      </c>
      <c r="E29" s="17"/>
      <c r="F29" s="17"/>
      <c r="G29" s="1">
        <f t="shared" si="0"/>
        <v>-27</v>
      </c>
      <c r="H29" s="16">
        <f t="shared" si="1"/>
        <v>-3240</v>
      </c>
    </row>
    <row r="30" spans="1:8" ht="15">
      <c r="A30" s="28" t="s">
        <v>87</v>
      </c>
      <c r="B30" s="16">
        <v>51.43</v>
      </c>
      <c r="C30" s="17">
        <v>43618</v>
      </c>
      <c r="D30" s="17">
        <v>43591</v>
      </c>
      <c r="E30" s="17"/>
      <c r="F30" s="17"/>
      <c r="G30" s="1">
        <f t="shared" si="0"/>
        <v>-27</v>
      </c>
      <c r="H30" s="16">
        <f t="shared" si="1"/>
        <v>-1388.61</v>
      </c>
    </row>
    <row r="31" spans="1:8" ht="15">
      <c r="A31" s="28" t="s">
        <v>88</v>
      </c>
      <c r="B31" s="16">
        <v>65</v>
      </c>
      <c r="C31" s="17">
        <v>43618</v>
      </c>
      <c r="D31" s="17">
        <v>43591</v>
      </c>
      <c r="E31" s="17"/>
      <c r="F31" s="17"/>
      <c r="G31" s="1">
        <f t="shared" si="0"/>
        <v>-27</v>
      </c>
      <c r="H31" s="16">
        <f t="shared" si="1"/>
        <v>-1755</v>
      </c>
    </row>
    <row r="32" spans="1:8" ht="15">
      <c r="A32" s="28" t="s">
        <v>89</v>
      </c>
      <c r="B32" s="16">
        <v>274.74</v>
      </c>
      <c r="C32" s="17">
        <v>43602</v>
      </c>
      <c r="D32" s="17">
        <v>43591</v>
      </c>
      <c r="E32" s="17"/>
      <c r="F32" s="17"/>
      <c r="G32" s="1">
        <f t="shared" si="0"/>
        <v>-11</v>
      </c>
      <c r="H32" s="16">
        <f t="shared" si="1"/>
        <v>-3022.1400000000003</v>
      </c>
    </row>
    <row r="33" spans="1:8" ht="15">
      <c r="A33" s="28" t="s">
        <v>90</v>
      </c>
      <c r="B33" s="16">
        <v>2340.57</v>
      </c>
      <c r="C33" s="17">
        <v>43621</v>
      </c>
      <c r="D33" s="17">
        <v>43595</v>
      </c>
      <c r="E33" s="17"/>
      <c r="F33" s="17"/>
      <c r="G33" s="1">
        <f t="shared" si="0"/>
        <v>-26</v>
      </c>
      <c r="H33" s="16">
        <f t="shared" si="1"/>
        <v>-60854.82000000001</v>
      </c>
    </row>
    <row r="34" spans="1:8" ht="15">
      <c r="A34" s="28" t="s">
        <v>91</v>
      </c>
      <c r="B34" s="16">
        <v>38.59</v>
      </c>
      <c r="C34" s="17">
        <v>43628</v>
      </c>
      <c r="D34" s="17">
        <v>43599</v>
      </c>
      <c r="E34" s="17"/>
      <c r="F34" s="17"/>
      <c r="G34" s="1">
        <f t="shared" si="0"/>
        <v>-29</v>
      </c>
      <c r="H34" s="16">
        <f t="shared" si="1"/>
        <v>-1119.1100000000001</v>
      </c>
    </row>
    <row r="35" spans="1:8" ht="15">
      <c r="A35" s="28" t="s">
        <v>92</v>
      </c>
      <c r="B35" s="16">
        <v>144.36</v>
      </c>
      <c r="C35" s="17">
        <v>43628</v>
      </c>
      <c r="D35" s="17">
        <v>43599</v>
      </c>
      <c r="E35" s="17"/>
      <c r="F35" s="17"/>
      <c r="G35" s="1">
        <f t="shared" si="0"/>
        <v>-29</v>
      </c>
      <c r="H35" s="16">
        <f t="shared" si="1"/>
        <v>-4186.4400000000005</v>
      </c>
    </row>
    <row r="36" spans="1:8" ht="15">
      <c r="A36" s="28" t="s">
        <v>93</v>
      </c>
      <c r="B36" s="16">
        <v>2150.4</v>
      </c>
      <c r="C36" s="17">
        <v>43628</v>
      </c>
      <c r="D36" s="17">
        <v>43599</v>
      </c>
      <c r="E36" s="17"/>
      <c r="F36" s="17"/>
      <c r="G36" s="1">
        <f t="shared" si="0"/>
        <v>-29</v>
      </c>
      <c r="H36" s="16">
        <f t="shared" si="1"/>
        <v>-62361.600000000006</v>
      </c>
    </row>
    <row r="37" spans="1:8" ht="15">
      <c r="A37" s="28" t="s">
        <v>94</v>
      </c>
      <c r="B37" s="16">
        <v>1401.6</v>
      </c>
      <c r="C37" s="17">
        <v>43628</v>
      </c>
      <c r="D37" s="17">
        <v>43599</v>
      </c>
      <c r="E37" s="17"/>
      <c r="F37" s="17"/>
      <c r="G37" s="1">
        <f t="shared" si="0"/>
        <v>-29</v>
      </c>
      <c r="H37" s="16">
        <f t="shared" si="1"/>
        <v>-40646.399999999994</v>
      </c>
    </row>
    <row r="38" spans="1:8" ht="15">
      <c r="A38" s="28" t="s">
        <v>95</v>
      </c>
      <c r="B38" s="16">
        <v>2284.8</v>
      </c>
      <c r="C38" s="17">
        <v>43628</v>
      </c>
      <c r="D38" s="17">
        <v>43599</v>
      </c>
      <c r="E38" s="17"/>
      <c r="F38" s="17"/>
      <c r="G38" s="1">
        <f t="shared" si="0"/>
        <v>-29</v>
      </c>
      <c r="H38" s="16">
        <f t="shared" si="1"/>
        <v>-66259.20000000001</v>
      </c>
    </row>
    <row r="39" spans="1:8" ht="15">
      <c r="A39" s="28" t="s">
        <v>96</v>
      </c>
      <c r="B39" s="16">
        <v>2438.4</v>
      </c>
      <c r="C39" s="17">
        <v>43628</v>
      </c>
      <c r="D39" s="17">
        <v>43599</v>
      </c>
      <c r="E39" s="17"/>
      <c r="F39" s="17"/>
      <c r="G39" s="1">
        <f t="shared" si="0"/>
        <v>-29</v>
      </c>
      <c r="H39" s="16">
        <f t="shared" si="1"/>
        <v>-70713.6</v>
      </c>
    </row>
    <row r="40" spans="1:8" ht="15">
      <c r="A40" s="28" t="s">
        <v>97</v>
      </c>
      <c r="B40" s="16">
        <v>2976</v>
      </c>
      <c r="C40" s="17">
        <v>43628</v>
      </c>
      <c r="D40" s="17">
        <v>43599</v>
      </c>
      <c r="E40" s="17"/>
      <c r="F40" s="17"/>
      <c r="G40" s="1">
        <f t="shared" si="0"/>
        <v>-29</v>
      </c>
      <c r="H40" s="16">
        <f t="shared" si="1"/>
        <v>-86304</v>
      </c>
    </row>
    <row r="41" spans="1:8" ht="15">
      <c r="A41" s="28" t="s">
        <v>98</v>
      </c>
      <c r="B41" s="16">
        <v>200</v>
      </c>
      <c r="C41" s="17">
        <v>43602</v>
      </c>
      <c r="D41" s="17">
        <v>43607</v>
      </c>
      <c r="E41" s="17"/>
      <c r="F41" s="17"/>
      <c r="G41" s="1">
        <f t="shared" si="0"/>
        <v>5</v>
      </c>
      <c r="H41" s="16">
        <f t="shared" si="1"/>
        <v>1000</v>
      </c>
    </row>
    <row r="42" spans="1:8" ht="15">
      <c r="A42" s="28" t="s">
        <v>99</v>
      </c>
      <c r="B42" s="16">
        <v>202</v>
      </c>
      <c r="C42" s="17">
        <v>43623</v>
      </c>
      <c r="D42" s="17">
        <v>43607</v>
      </c>
      <c r="E42" s="17"/>
      <c r="F42" s="17"/>
      <c r="G42" s="1">
        <f t="shared" si="0"/>
        <v>-16</v>
      </c>
      <c r="H42" s="16">
        <f t="shared" si="1"/>
        <v>-3232</v>
      </c>
    </row>
    <row r="43" spans="1:8" ht="15">
      <c r="A43" s="28" t="s">
        <v>100</v>
      </c>
      <c r="B43" s="16">
        <v>2150.4</v>
      </c>
      <c r="C43" s="17">
        <v>43628</v>
      </c>
      <c r="D43" s="17">
        <v>43607</v>
      </c>
      <c r="E43" s="17"/>
      <c r="F43" s="17"/>
      <c r="G43" s="1">
        <f t="shared" si="0"/>
        <v>-21</v>
      </c>
      <c r="H43" s="16">
        <f t="shared" si="1"/>
        <v>-45158.4</v>
      </c>
    </row>
    <row r="44" spans="1:8" ht="15">
      <c r="A44" s="28" t="s">
        <v>101</v>
      </c>
      <c r="B44" s="16">
        <v>140</v>
      </c>
      <c r="C44" s="17">
        <v>43635</v>
      </c>
      <c r="D44" s="17">
        <v>43607</v>
      </c>
      <c r="E44" s="17"/>
      <c r="F44" s="17"/>
      <c r="G44" s="1">
        <f t="shared" si="0"/>
        <v>-28</v>
      </c>
      <c r="H44" s="16">
        <f t="shared" si="1"/>
        <v>-3920</v>
      </c>
    </row>
    <row r="45" spans="1:8" ht="15">
      <c r="A45" s="28" t="s">
        <v>102</v>
      </c>
      <c r="B45" s="16">
        <v>930</v>
      </c>
      <c r="C45" s="17">
        <v>43636</v>
      </c>
      <c r="D45" s="17">
        <v>43607</v>
      </c>
      <c r="E45" s="17"/>
      <c r="F45" s="17"/>
      <c r="G45" s="1">
        <f t="shared" si="0"/>
        <v>-29</v>
      </c>
      <c r="H45" s="16">
        <f t="shared" si="1"/>
        <v>-26970</v>
      </c>
    </row>
    <row r="46" spans="1:8" ht="15">
      <c r="A46" s="28" t="s">
        <v>103</v>
      </c>
      <c r="B46" s="16">
        <v>225</v>
      </c>
      <c r="C46" s="17">
        <v>43643</v>
      </c>
      <c r="D46" s="17">
        <v>43636</v>
      </c>
      <c r="E46" s="17"/>
      <c r="F46" s="17"/>
      <c r="G46" s="1">
        <f t="shared" si="0"/>
        <v>-7</v>
      </c>
      <c r="H46" s="16">
        <f t="shared" si="1"/>
        <v>-1575</v>
      </c>
    </row>
    <row r="47" spans="1:8" ht="15">
      <c r="A47" s="28" t="s">
        <v>104</v>
      </c>
      <c r="B47" s="16">
        <v>75</v>
      </c>
      <c r="C47" s="17">
        <v>43649</v>
      </c>
      <c r="D47" s="17">
        <v>43636</v>
      </c>
      <c r="E47" s="17"/>
      <c r="F47" s="17"/>
      <c r="G47" s="1">
        <f t="shared" si="0"/>
        <v>-13</v>
      </c>
      <c r="H47" s="16">
        <f t="shared" si="1"/>
        <v>-975</v>
      </c>
    </row>
    <row r="48" spans="1:8" ht="15">
      <c r="A48" s="28" t="s">
        <v>105</v>
      </c>
      <c r="B48" s="16">
        <v>1272.96</v>
      </c>
      <c r="C48" s="17">
        <v>43646</v>
      </c>
      <c r="D48" s="17">
        <v>43636</v>
      </c>
      <c r="E48" s="17"/>
      <c r="F48" s="17"/>
      <c r="G48" s="1">
        <f t="shared" si="0"/>
        <v>-10</v>
      </c>
      <c r="H48" s="16">
        <f t="shared" si="1"/>
        <v>-12729.6</v>
      </c>
    </row>
    <row r="49" spans="1:8" ht="15">
      <c r="A49" s="28" t="s">
        <v>106</v>
      </c>
      <c r="B49" s="16">
        <v>18815.99</v>
      </c>
      <c r="C49" s="17">
        <v>43660</v>
      </c>
      <c r="D49" s="17">
        <v>43636</v>
      </c>
      <c r="E49" s="17"/>
      <c r="F49" s="17"/>
      <c r="G49" s="1">
        <f t="shared" si="0"/>
        <v>-24</v>
      </c>
      <c r="H49" s="16">
        <f t="shared" si="1"/>
        <v>-451583.76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45671.5</v>
      </c>
      <c r="C1">
        <f>COUNTA(A4:A203)</f>
        <v>42</v>
      </c>
      <c r="G1" s="20">
        <f>IF(B1&lt;&gt;0,H1/B1,0)</f>
        <v>38.41799086957949</v>
      </c>
      <c r="H1" s="19">
        <f>SUM(H4:H195)</f>
        <v>1754607.2699999998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107</v>
      </c>
      <c r="B4" s="16">
        <v>122.18</v>
      </c>
      <c r="C4" s="17">
        <v>43670</v>
      </c>
      <c r="D4" s="17">
        <v>43648</v>
      </c>
      <c r="E4" s="17"/>
      <c r="F4" s="17"/>
      <c r="G4" s="1">
        <f>D4-C4-(F4-E4)</f>
        <v>-22</v>
      </c>
      <c r="H4" s="16">
        <f>B4*G4</f>
        <v>-2687.96</v>
      </c>
    </row>
    <row r="5" spans="1:8" ht="15">
      <c r="A5" s="28" t="s">
        <v>108</v>
      </c>
      <c r="B5" s="16">
        <v>250</v>
      </c>
      <c r="C5" s="17">
        <v>43657</v>
      </c>
      <c r="D5" s="17">
        <v>43648</v>
      </c>
      <c r="E5" s="17"/>
      <c r="F5" s="17"/>
      <c r="G5" s="1">
        <f aca="true" t="shared" si="0" ref="G5:G68">D5-C5-(F5-E5)</f>
        <v>-9</v>
      </c>
      <c r="H5" s="16">
        <f aca="true" t="shared" si="1" ref="H5:H68">B5*G5</f>
        <v>-2250</v>
      </c>
    </row>
    <row r="6" spans="1:8" ht="15">
      <c r="A6" s="28" t="s">
        <v>109</v>
      </c>
      <c r="B6" s="16">
        <v>374.2</v>
      </c>
      <c r="C6" s="17">
        <v>43665</v>
      </c>
      <c r="D6" s="17">
        <v>43648</v>
      </c>
      <c r="E6" s="17"/>
      <c r="F6" s="17"/>
      <c r="G6" s="1">
        <f t="shared" si="0"/>
        <v>-17</v>
      </c>
      <c r="H6" s="16">
        <f t="shared" si="1"/>
        <v>-6361.4</v>
      </c>
    </row>
    <row r="7" spans="1:8" ht="15">
      <c r="A7" s="28" t="s">
        <v>110</v>
      </c>
      <c r="B7" s="16">
        <v>525</v>
      </c>
      <c r="C7" s="17">
        <v>43665</v>
      </c>
      <c r="D7" s="17">
        <v>43648</v>
      </c>
      <c r="E7" s="17"/>
      <c r="F7" s="17"/>
      <c r="G7" s="1">
        <f t="shared" si="0"/>
        <v>-17</v>
      </c>
      <c r="H7" s="16">
        <f t="shared" si="1"/>
        <v>-8925</v>
      </c>
    </row>
    <row r="8" spans="1:8" ht="15">
      <c r="A8" s="28" t="s">
        <v>111</v>
      </c>
      <c r="B8" s="16">
        <v>66</v>
      </c>
      <c r="C8" s="17">
        <v>43667</v>
      </c>
      <c r="D8" s="17">
        <v>43648</v>
      </c>
      <c r="E8" s="17"/>
      <c r="F8" s="17"/>
      <c r="G8" s="1">
        <f t="shared" si="0"/>
        <v>-19</v>
      </c>
      <c r="H8" s="16">
        <f t="shared" si="1"/>
        <v>-1254</v>
      </c>
    </row>
    <row r="9" spans="1:8" ht="15">
      <c r="A9" s="28" t="s">
        <v>112</v>
      </c>
      <c r="B9" s="16">
        <v>120</v>
      </c>
      <c r="C9" s="17">
        <v>43667</v>
      </c>
      <c r="D9" s="17">
        <v>43648</v>
      </c>
      <c r="E9" s="17"/>
      <c r="F9" s="17"/>
      <c r="G9" s="1">
        <f t="shared" si="0"/>
        <v>-19</v>
      </c>
      <c r="H9" s="16">
        <f t="shared" si="1"/>
        <v>-2280</v>
      </c>
    </row>
    <row r="10" spans="1:8" ht="15">
      <c r="A10" s="28" t="s">
        <v>113</v>
      </c>
      <c r="B10" s="16">
        <v>504</v>
      </c>
      <c r="C10" s="17">
        <v>43665</v>
      </c>
      <c r="D10" s="17">
        <v>43648</v>
      </c>
      <c r="E10" s="17"/>
      <c r="F10" s="17"/>
      <c r="G10" s="1">
        <f t="shared" si="0"/>
        <v>-17</v>
      </c>
      <c r="H10" s="16">
        <f t="shared" si="1"/>
        <v>-8568</v>
      </c>
    </row>
    <row r="11" spans="1:8" ht="15">
      <c r="A11" s="28" t="s">
        <v>114</v>
      </c>
      <c r="B11" s="16">
        <v>9.6</v>
      </c>
      <c r="C11" s="17">
        <v>43657</v>
      </c>
      <c r="D11" s="17">
        <v>43648</v>
      </c>
      <c r="E11" s="17"/>
      <c r="F11" s="17"/>
      <c r="G11" s="1">
        <f t="shared" si="0"/>
        <v>-9</v>
      </c>
      <c r="H11" s="16">
        <f t="shared" si="1"/>
        <v>-86.39999999999999</v>
      </c>
    </row>
    <row r="12" spans="1:8" ht="15">
      <c r="A12" s="28" t="s">
        <v>115</v>
      </c>
      <c r="B12" s="16">
        <v>677.7</v>
      </c>
      <c r="C12" s="17">
        <v>43657</v>
      </c>
      <c r="D12" s="17">
        <v>43648</v>
      </c>
      <c r="E12" s="17"/>
      <c r="F12" s="17"/>
      <c r="G12" s="1">
        <f t="shared" si="0"/>
        <v>-9</v>
      </c>
      <c r="H12" s="16">
        <f t="shared" si="1"/>
        <v>-6099.3</v>
      </c>
    </row>
    <row r="13" spans="1:8" ht="15">
      <c r="A13" s="28" t="s">
        <v>116</v>
      </c>
      <c r="B13" s="16">
        <v>249</v>
      </c>
      <c r="C13" s="17">
        <v>43657</v>
      </c>
      <c r="D13" s="17">
        <v>43648</v>
      </c>
      <c r="E13" s="17"/>
      <c r="F13" s="17"/>
      <c r="G13" s="1">
        <f t="shared" si="0"/>
        <v>-9</v>
      </c>
      <c r="H13" s="16">
        <f t="shared" si="1"/>
        <v>-2241</v>
      </c>
    </row>
    <row r="14" spans="1:8" ht="15">
      <c r="A14" s="28" t="s">
        <v>117</v>
      </c>
      <c r="B14" s="16">
        <v>470</v>
      </c>
      <c r="C14" s="17">
        <v>43657</v>
      </c>
      <c r="D14" s="17">
        <v>43648</v>
      </c>
      <c r="E14" s="17"/>
      <c r="F14" s="17"/>
      <c r="G14" s="1">
        <f t="shared" si="0"/>
        <v>-9</v>
      </c>
      <c r="H14" s="16">
        <f t="shared" si="1"/>
        <v>-4230</v>
      </c>
    </row>
    <row r="15" spans="1:8" ht="15">
      <c r="A15" s="28" t="s">
        <v>118</v>
      </c>
      <c r="B15" s="16">
        <v>411</v>
      </c>
      <c r="C15" s="17">
        <v>43665</v>
      </c>
      <c r="D15" s="17">
        <v>43648</v>
      </c>
      <c r="E15" s="17"/>
      <c r="F15" s="17"/>
      <c r="G15" s="1">
        <f t="shared" si="0"/>
        <v>-17</v>
      </c>
      <c r="H15" s="16">
        <f t="shared" si="1"/>
        <v>-6987</v>
      </c>
    </row>
    <row r="16" spans="1:8" ht="15">
      <c r="A16" s="28" t="s">
        <v>119</v>
      </c>
      <c r="B16" s="16">
        <v>222.92</v>
      </c>
      <c r="C16" s="17">
        <v>43674</v>
      </c>
      <c r="D16" s="17">
        <v>43648</v>
      </c>
      <c r="E16" s="17"/>
      <c r="F16" s="17"/>
      <c r="G16" s="1">
        <f t="shared" si="0"/>
        <v>-26</v>
      </c>
      <c r="H16" s="16">
        <f t="shared" si="1"/>
        <v>-5795.92</v>
      </c>
    </row>
    <row r="17" spans="1:8" ht="15">
      <c r="A17" s="28" t="s">
        <v>120</v>
      </c>
      <c r="B17" s="16">
        <v>281.98</v>
      </c>
      <c r="C17" s="17">
        <v>43674</v>
      </c>
      <c r="D17" s="17">
        <v>43648</v>
      </c>
      <c r="E17" s="17"/>
      <c r="F17" s="17"/>
      <c r="G17" s="1">
        <f t="shared" si="0"/>
        <v>-26</v>
      </c>
      <c r="H17" s="16">
        <f t="shared" si="1"/>
        <v>-7331.4800000000005</v>
      </c>
    </row>
    <row r="18" spans="1:8" ht="15">
      <c r="A18" s="28" t="s">
        <v>121</v>
      </c>
      <c r="B18" s="16">
        <v>29.69</v>
      </c>
      <c r="C18" s="17">
        <v>43684</v>
      </c>
      <c r="D18" s="17">
        <v>43679</v>
      </c>
      <c r="E18" s="17"/>
      <c r="F18" s="17"/>
      <c r="G18" s="1">
        <f t="shared" si="0"/>
        <v>-5</v>
      </c>
      <c r="H18" s="16">
        <f t="shared" si="1"/>
        <v>-148.45000000000002</v>
      </c>
    </row>
    <row r="19" spans="1:8" ht="15">
      <c r="A19" s="28" t="s">
        <v>122</v>
      </c>
      <c r="B19" s="16">
        <v>252</v>
      </c>
      <c r="C19" s="17">
        <v>43706</v>
      </c>
      <c r="D19" s="17">
        <v>43679</v>
      </c>
      <c r="E19" s="17"/>
      <c r="F19" s="17"/>
      <c r="G19" s="1">
        <f t="shared" si="0"/>
        <v>-27</v>
      </c>
      <c r="H19" s="16">
        <f t="shared" si="1"/>
        <v>-6804</v>
      </c>
    </row>
    <row r="20" spans="1:8" ht="15">
      <c r="A20" s="28" t="s">
        <v>123</v>
      </c>
      <c r="B20" s="16">
        <v>942.67</v>
      </c>
      <c r="C20" s="17">
        <v>43684</v>
      </c>
      <c r="D20" s="17">
        <v>43679</v>
      </c>
      <c r="E20" s="17"/>
      <c r="F20" s="17"/>
      <c r="G20" s="1">
        <f t="shared" si="0"/>
        <v>-5</v>
      </c>
      <c r="H20" s="16">
        <f t="shared" si="1"/>
        <v>-4713.349999999999</v>
      </c>
    </row>
    <row r="21" spans="1:8" ht="15">
      <c r="A21" s="28" t="s">
        <v>124</v>
      </c>
      <c r="B21" s="16">
        <v>96.35</v>
      </c>
      <c r="C21" s="17">
        <v>43684</v>
      </c>
      <c r="D21" s="17">
        <v>43679</v>
      </c>
      <c r="E21" s="17"/>
      <c r="F21" s="17"/>
      <c r="G21" s="1">
        <f t="shared" si="0"/>
        <v>-5</v>
      </c>
      <c r="H21" s="16">
        <f t="shared" si="1"/>
        <v>-481.75</v>
      </c>
    </row>
    <row r="22" spans="1:8" ht="15">
      <c r="A22" s="28" t="s">
        <v>125</v>
      </c>
      <c r="B22" s="16">
        <v>442.52</v>
      </c>
      <c r="C22" s="17">
        <v>43684</v>
      </c>
      <c r="D22" s="17">
        <v>43679</v>
      </c>
      <c r="E22" s="17"/>
      <c r="F22" s="17"/>
      <c r="G22" s="1">
        <f t="shared" si="0"/>
        <v>-5</v>
      </c>
      <c r="H22" s="16">
        <f t="shared" si="1"/>
        <v>-2212.6</v>
      </c>
    </row>
    <row r="23" spans="1:8" ht="15">
      <c r="A23" s="28" t="s">
        <v>126</v>
      </c>
      <c r="B23" s="16">
        <v>1976</v>
      </c>
      <c r="C23" s="17">
        <v>43688</v>
      </c>
      <c r="D23" s="17">
        <v>43679</v>
      </c>
      <c r="E23" s="17"/>
      <c r="F23" s="17"/>
      <c r="G23" s="1">
        <f t="shared" si="0"/>
        <v>-9</v>
      </c>
      <c r="H23" s="16">
        <f t="shared" si="1"/>
        <v>-17784</v>
      </c>
    </row>
    <row r="24" spans="1:8" ht="15">
      <c r="A24" s="28" t="s">
        <v>127</v>
      </c>
      <c r="B24" s="16">
        <v>27.89</v>
      </c>
      <c r="C24" s="17">
        <v>43709</v>
      </c>
      <c r="D24" s="17">
        <v>43699</v>
      </c>
      <c r="E24" s="17"/>
      <c r="F24" s="17"/>
      <c r="G24" s="1">
        <f t="shared" si="0"/>
        <v>-10</v>
      </c>
      <c r="H24" s="16">
        <f t="shared" si="1"/>
        <v>-278.9</v>
      </c>
    </row>
    <row r="25" spans="1:8" ht="15">
      <c r="A25" s="28" t="s">
        <v>128</v>
      </c>
      <c r="B25" s="16">
        <v>34.99</v>
      </c>
      <c r="C25" s="17">
        <v>43714</v>
      </c>
      <c r="D25" s="17">
        <v>43699</v>
      </c>
      <c r="E25" s="17"/>
      <c r="F25" s="17"/>
      <c r="G25" s="1">
        <f t="shared" si="0"/>
        <v>-15</v>
      </c>
      <c r="H25" s="16">
        <f t="shared" si="1"/>
        <v>-524.85</v>
      </c>
    </row>
    <row r="26" spans="1:8" ht="15">
      <c r="A26" s="28" t="s">
        <v>129</v>
      </c>
      <c r="B26" s="16">
        <v>1250</v>
      </c>
      <c r="C26" s="17">
        <v>43709</v>
      </c>
      <c r="D26" s="17">
        <v>43699</v>
      </c>
      <c r="E26" s="17"/>
      <c r="F26" s="17"/>
      <c r="G26" s="1">
        <f t="shared" si="0"/>
        <v>-10</v>
      </c>
      <c r="H26" s="16">
        <f t="shared" si="1"/>
        <v>-12500</v>
      </c>
    </row>
    <row r="27" spans="1:8" ht="15">
      <c r="A27" s="28" t="s">
        <v>130</v>
      </c>
      <c r="B27" s="16">
        <v>2265.6</v>
      </c>
      <c r="C27" s="17">
        <v>43628</v>
      </c>
      <c r="D27" s="17">
        <v>43735</v>
      </c>
      <c r="E27" s="17"/>
      <c r="F27" s="17"/>
      <c r="G27" s="1">
        <f t="shared" si="0"/>
        <v>107</v>
      </c>
      <c r="H27" s="16">
        <f t="shared" si="1"/>
        <v>242419.19999999998</v>
      </c>
    </row>
    <row r="28" spans="1:8" ht="15">
      <c r="A28" s="28" t="s">
        <v>131</v>
      </c>
      <c r="B28" s="16">
        <v>3609.6</v>
      </c>
      <c r="C28" s="17">
        <v>43733</v>
      </c>
      <c r="D28" s="17">
        <v>43735</v>
      </c>
      <c r="E28" s="17"/>
      <c r="F28" s="17"/>
      <c r="G28" s="1">
        <f t="shared" si="0"/>
        <v>2</v>
      </c>
      <c r="H28" s="16">
        <f t="shared" si="1"/>
        <v>7219.2</v>
      </c>
    </row>
    <row r="29" spans="1:8" ht="15">
      <c r="A29" s="28" t="s">
        <v>132</v>
      </c>
      <c r="B29" s="16">
        <v>787.2</v>
      </c>
      <c r="C29" s="17">
        <v>43733</v>
      </c>
      <c r="D29" s="17">
        <v>43735</v>
      </c>
      <c r="E29" s="17"/>
      <c r="F29" s="17"/>
      <c r="G29" s="1">
        <f t="shared" si="0"/>
        <v>2</v>
      </c>
      <c r="H29" s="16">
        <f t="shared" si="1"/>
        <v>1574.4</v>
      </c>
    </row>
    <row r="30" spans="1:8" ht="15">
      <c r="A30" s="28" t="s">
        <v>133</v>
      </c>
      <c r="B30" s="16">
        <v>748.8</v>
      </c>
      <c r="C30" s="17">
        <v>43646</v>
      </c>
      <c r="D30" s="17">
        <v>43735</v>
      </c>
      <c r="E30" s="17"/>
      <c r="F30" s="17"/>
      <c r="G30" s="1">
        <f t="shared" si="0"/>
        <v>89</v>
      </c>
      <c r="H30" s="16">
        <f t="shared" si="1"/>
        <v>66643.2</v>
      </c>
    </row>
    <row r="31" spans="1:8" ht="15">
      <c r="A31" s="28" t="s">
        <v>134</v>
      </c>
      <c r="B31" s="16">
        <v>1363.2</v>
      </c>
      <c r="C31" s="17">
        <v>43684</v>
      </c>
      <c r="D31" s="17">
        <v>43735</v>
      </c>
      <c r="E31" s="17"/>
      <c r="F31" s="17"/>
      <c r="G31" s="1">
        <f t="shared" si="0"/>
        <v>51</v>
      </c>
      <c r="H31" s="16">
        <f t="shared" si="1"/>
        <v>69523.2</v>
      </c>
    </row>
    <row r="32" spans="1:8" ht="15">
      <c r="A32" s="28" t="s">
        <v>135</v>
      </c>
      <c r="B32" s="16">
        <v>3236.57</v>
      </c>
      <c r="C32" s="17">
        <v>43688</v>
      </c>
      <c r="D32" s="17">
        <v>43735</v>
      </c>
      <c r="E32" s="17"/>
      <c r="F32" s="17"/>
      <c r="G32" s="1">
        <f t="shared" si="0"/>
        <v>47</v>
      </c>
      <c r="H32" s="16">
        <f t="shared" si="1"/>
        <v>152118.79</v>
      </c>
    </row>
    <row r="33" spans="1:8" ht="15">
      <c r="A33" s="28" t="s">
        <v>136</v>
      </c>
      <c r="B33" s="16">
        <v>8703.99</v>
      </c>
      <c r="C33" s="17">
        <v>43706</v>
      </c>
      <c r="D33" s="17">
        <v>43735</v>
      </c>
      <c r="E33" s="17"/>
      <c r="F33" s="17"/>
      <c r="G33" s="1">
        <f t="shared" si="0"/>
        <v>29</v>
      </c>
      <c r="H33" s="16">
        <f t="shared" si="1"/>
        <v>252415.71</v>
      </c>
    </row>
    <row r="34" spans="1:8" ht="15">
      <c r="A34" s="28" t="s">
        <v>137</v>
      </c>
      <c r="B34" s="16">
        <v>4608</v>
      </c>
      <c r="C34" s="17">
        <v>43643</v>
      </c>
      <c r="D34" s="17">
        <v>43735</v>
      </c>
      <c r="E34" s="17"/>
      <c r="F34" s="17"/>
      <c r="G34" s="1">
        <f t="shared" si="0"/>
        <v>92</v>
      </c>
      <c r="H34" s="16">
        <f t="shared" si="1"/>
        <v>423936</v>
      </c>
    </row>
    <row r="35" spans="1:8" ht="15">
      <c r="A35" s="28" t="s">
        <v>138</v>
      </c>
      <c r="B35" s="16">
        <v>7478.86</v>
      </c>
      <c r="C35" s="17">
        <v>43665</v>
      </c>
      <c r="D35" s="17">
        <v>43735</v>
      </c>
      <c r="E35" s="17"/>
      <c r="F35" s="17"/>
      <c r="G35" s="1">
        <f t="shared" si="0"/>
        <v>70</v>
      </c>
      <c r="H35" s="16">
        <f t="shared" si="1"/>
        <v>523520.19999999995</v>
      </c>
    </row>
    <row r="36" spans="1:8" ht="15">
      <c r="A36" s="28" t="s">
        <v>139</v>
      </c>
      <c r="B36" s="16">
        <v>1718.86</v>
      </c>
      <c r="C36" s="17">
        <v>43665</v>
      </c>
      <c r="D36" s="17">
        <v>43735</v>
      </c>
      <c r="E36" s="17"/>
      <c r="F36" s="17"/>
      <c r="G36" s="1">
        <f t="shared" si="0"/>
        <v>70</v>
      </c>
      <c r="H36" s="16">
        <f t="shared" si="1"/>
        <v>120320.2</v>
      </c>
    </row>
    <row r="37" spans="1:8" ht="15">
      <c r="A37" s="28" t="s">
        <v>140</v>
      </c>
      <c r="B37" s="16">
        <v>256</v>
      </c>
      <c r="C37" s="17">
        <v>43684</v>
      </c>
      <c r="D37" s="17">
        <v>43735</v>
      </c>
      <c r="E37" s="17"/>
      <c r="F37" s="17"/>
      <c r="G37" s="1">
        <f t="shared" si="0"/>
        <v>51</v>
      </c>
      <c r="H37" s="16">
        <f t="shared" si="1"/>
        <v>13056</v>
      </c>
    </row>
    <row r="38" spans="1:8" ht="15">
      <c r="A38" s="28" t="s">
        <v>141</v>
      </c>
      <c r="B38" s="16">
        <v>518</v>
      </c>
      <c r="C38" s="17">
        <v>43714</v>
      </c>
      <c r="D38" s="17">
        <v>43735</v>
      </c>
      <c r="E38" s="17"/>
      <c r="F38" s="17"/>
      <c r="G38" s="1">
        <f t="shared" si="0"/>
        <v>21</v>
      </c>
      <c r="H38" s="16">
        <f t="shared" si="1"/>
        <v>10878</v>
      </c>
    </row>
    <row r="39" spans="1:8" ht="15">
      <c r="A39" s="28" t="s">
        <v>142</v>
      </c>
      <c r="B39" s="16">
        <v>12.13</v>
      </c>
      <c r="C39" s="17">
        <v>43754</v>
      </c>
      <c r="D39" s="17">
        <v>43735</v>
      </c>
      <c r="E39" s="17"/>
      <c r="F39" s="17"/>
      <c r="G39" s="1">
        <f t="shared" si="0"/>
        <v>-19</v>
      </c>
      <c r="H39" s="16">
        <f t="shared" si="1"/>
        <v>-230.47000000000003</v>
      </c>
    </row>
    <row r="40" spans="1:8" ht="15">
      <c r="A40" s="28" t="s">
        <v>143</v>
      </c>
      <c r="B40" s="16">
        <v>120</v>
      </c>
      <c r="C40" s="17">
        <v>43733</v>
      </c>
      <c r="D40" s="17">
        <v>43735</v>
      </c>
      <c r="E40" s="17"/>
      <c r="F40" s="17"/>
      <c r="G40" s="1">
        <f t="shared" si="0"/>
        <v>2</v>
      </c>
      <c r="H40" s="16">
        <f t="shared" si="1"/>
        <v>240</v>
      </c>
    </row>
    <row r="41" spans="1:8" ht="15">
      <c r="A41" s="28" t="s">
        <v>144</v>
      </c>
      <c r="B41" s="16">
        <v>66</v>
      </c>
      <c r="C41" s="17">
        <v>43733</v>
      </c>
      <c r="D41" s="17">
        <v>43735</v>
      </c>
      <c r="E41" s="17"/>
      <c r="F41" s="17"/>
      <c r="G41" s="1">
        <f t="shared" si="0"/>
        <v>2</v>
      </c>
      <c r="H41" s="16">
        <f t="shared" si="1"/>
        <v>132</v>
      </c>
    </row>
    <row r="42" spans="1:8" ht="15">
      <c r="A42" s="28" t="s">
        <v>145</v>
      </c>
      <c r="B42" s="16">
        <v>132</v>
      </c>
      <c r="C42" s="17">
        <v>43754</v>
      </c>
      <c r="D42" s="17">
        <v>43735</v>
      </c>
      <c r="E42" s="17"/>
      <c r="F42" s="17"/>
      <c r="G42" s="1">
        <f t="shared" si="0"/>
        <v>-19</v>
      </c>
      <c r="H42" s="16">
        <f t="shared" si="1"/>
        <v>-2508</v>
      </c>
    </row>
    <row r="43" spans="1:8" ht="15">
      <c r="A43" s="28" t="s">
        <v>146</v>
      </c>
      <c r="B43" s="16">
        <v>250</v>
      </c>
      <c r="C43" s="17">
        <v>43754</v>
      </c>
      <c r="D43" s="17">
        <v>43735</v>
      </c>
      <c r="E43" s="17"/>
      <c r="F43" s="17"/>
      <c r="G43" s="1">
        <f t="shared" si="0"/>
        <v>-19</v>
      </c>
      <c r="H43" s="16">
        <f t="shared" si="1"/>
        <v>-4750</v>
      </c>
    </row>
    <row r="44" spans="1:8" ht="15">
      <c r="A44" s="28" t="s">
        <v>147</v>
      </c>
      <c r="B44" s="16">
        <v>225</v>
      </c>
      <c r="C44" s="17">
        <v>43754</v>
      </c>
      <c r="D44" s="17">
        <v>43735</v>
      </c>
      <c r="E44" s="17"/>
      <c r="F44" s="17"/>
      <c r="G44" s="1">
        <f t="shared" si="0"/>
        <v>-19</v>
      </c>
      <c r="H44" s="16">
        <f t="shared" si="1"/>
        <v>-4275</v>
      </c>
    </row>
    <row r="45" spans="1:8" ht="15">
      <c r="A45" s="28" t="s">
        <v>148</v>
      </c>
      <c r="B45" s="16">
        <v>236</v>
      </c>
      <c r="C45" s="17">
        <v>43765</v>
      </c>
      <c r="D45" s="17">
        <v>43735</v>
      </c>
      <c r="E45" s="17"/>
      <c r="F45" s="17"/>
      <c r="G45" s="1">
        <f t="shared" si="0"/>
        <v>-30</v>
      </c>
      <c r="H45" s="16">
        <f t="shared" si="1"/>
        <v>-7080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54339.44000000001</v>
      </c>
      <c r="C1">
        <f>COUNTA(A4:A203)</f>
        <v>49</v>
      </c>
      <c r="G1" s="20">
        <f>IF(B1&lt;&gt;0,H1/B1,0)</f>
        <v>-24.006889655101336</v>
      </c>
      <c r="H1" s="19">
        <f>SUM(H4:H195)</f>
        <v>-1304520.94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149</v>
      </c>
      <c r="B4" s="16">
        <v>252</v>
      </c>
      <c r="C4" s="17">
        <v>43775</v>
      </c>
      <c r="D4" s="17">
        <v>43749</v>
      </c>
      <c r="E4" s="17"/>
      <c r="F4" s="17"/>
      <c r="G4" s="1">
        <f>D4-C4-(F4-E4)</f>
        <v>-26</v>
      </c>
      <c r="H4" s="16">
        <f>B4*G4</f>
        <v>-6552</v>
      </c>
    </row>
    <row r="5" spans="1:8" ht="15">
      <c r="A5" s="28" t="s">
        <v>150</v>
      </c>
      <c r="B5" s="16">
        <v>7.82</v>
      </c>
      <c r="C5" s="17">
        <v>43775</v>
      </c>
      <c r="D5" s="17">
        <v>43749</v>
      </c>
      <c r="E5" s="17"/>
      <c r="F5" s="17"/>
      <c r="G5" s="1">
        <f aca="true" t="shared" si="0" ref="G5:G68">D5-C5-(F5-E5)</f>
        <v>-26</v>
      </c>
      <c r="H5" s="16">
        <f aca="true" t="shared" si="1" ref="H5:H68">B5*G5</f>
        <v>-203.32</v>
      </c>
    </row>
    <row r="6" spans="1:8" ht="15">
      <c r="A6" s="28" t="s">
        <v>151</v>
      </c>
      <c r="B6" s="16">
        <v>288.34</v>
      </c>
      <c r="C6" s="17">
        <v>43754</v>
      </c>
      <c r="D6" s="17">
        <v>43749</v>
      </c>
      <c r="E6" s="17"/>
      <c r="F6" s="17"/>
      <c r="G6" s="1">
        <f t="shared" si="0"/>
        <v>-5</v>
      </c>
      <c r="H6" s="16">
        <f t="shared" si="1"/>
        <v>-1441.6999999999998</v>
      </c>
    </row>
    <row r="7" spans="1:8" ht="15">
      <c r="A7" s="28" t="s">
        <v>152</v>
      </c>
      <c r="B7" s="16">
        <v>286</v>
      </c>
      <c r="C7" s="17">
        <v>43786</v>
      </c>
      <c r="D7" s="17">
        <v>43760</v>
      </c>
      <c r="E7" s="17"/>
      <c r="F7" s="17"/>
      <c r="G7" s="1">
        <f t="shared" si="0"/>
        <v>-26</v>
      </c>
      <c r="H7" s="16">
        <f t="shared" si="1"/>
        <v>-7436</v>
      </c>
    </row>
    <row r="8" spans="1:8" ht="15">
      <c r="A8" s="28" t="s">
        <v>153</v>
      </c>
      <c r="B8" s="16">
        <v>12.91</v>
      </c>
      <c r="C8" s="17">
        <v>43786</v>
      </c>
      <c r="D8" s="17">
        <v>43760</v>
      </c>
      <c r="E8" s="17"/>
      <c r="F8" s="17"/>
      <c r="G8" s="1">
        <f t="shared" si="0"/>
        <v>-26</v>
      </c>
      <c r="H8" s="16">
        <f t="shared" si="1"/>
        <v>-335.66</v>
      </c>
    </row>
    <row r="9" spans="1:8" ht="15">
      <c r="A9" s="28" t="s">
        <v>154</v>
      </c>
      <c r="B9" s="16">
        <v>120</v>
      </c>
      <c r="C9" s="17">
        <v>43792</v>
      </c>
      <c r="D9" s="17">
        <v>43777</v>
      </c>
      <c r="E9" s="17"/>
      <c r="F9" s="17"/>
      <c r="G9" s="1">
        <f t="shared" si="0"/>
        <v>-15</v>
      </c>
      <c r="H9" s="16">
        <f t="shared" si="1"/>
        <v>-1800</v>
      </c>
    </row>
    <row r="10" spans="1:8" ht="15">
      <c r="A10" s="28" t="s">
        <v>155</v>
      </c>
      <c r="B10" s="16">
        <v>66</v>
      </c>
      <c r="C10" s="17">
        <v>43792</v>
      </c>
      <c r="D10" s="17">
        <v>43777</v>
      </c>
      <c r="E10" s="17"/>
      <c r="F10" s="17"/>
      <c r="G10" s="1">
        <f t="shared" si="0"/>
        <v>-15</v>
      </c>
      <c r="H10" s="16">
        <f t="shared" si="1"/>
        <v>-990</v>
      </c>
    </row>
    <row r="11" spans="1:8" ht="15">
      <c r="A11" s="28" t="s">
        <v>156</v>
      </c>
      <c r="B11" s="16">
        <v>1500</v>
      </c>
      <c r="C11" s="17">
        <v>43763</v>
      </c>
      <c r="D11" s="17">
        <v>43780</v>
      </c>
      <c r="E11" s="17"/>
      <c r="F11" s="17"/>
      <c r="G11" s="1">
        <f t="shared" si="0"/>
        <v>17</v>
      </c>
      <c r="H11" s="16">
        <f t="shared" si="1"/>
        <v>25500</v>
      </c>
    </row>
    <row r="12" spans="1:8" ht="15">
      <c r="A12" s="28" t="s">
        <v>157</v>
      </c>
      <c r="B12" s="16">
        <v>412.4</v>
      </c>
      <c r="C12" s="17">
        <v>43807</v>
      </c>
      <c r="D12" s="17">
        <v>43780</v>
      </c>
      <c r="E12" s="17"/>
      <c r="F12" s="17"/>
      <c r="G12" s="1">
        <f t="shared" si="0"/>
        <v>-27</v>
      </c>
      <c r="H12" s="16">
        <f t="shared" si="1"/>
        <v>-11134.8</v>
      </c>
    </row>
    <row r="13" spans="1:8" ht="15">
      <c r="A13" s="28" t="s">
        <v>158</v>
      </c>
      <c r="B13" s="16">
        <v>1811.25</v>
      </c>
      <c r="C13" s="17">
        <v>43807</v>
      </c>
      <c r="D13" s="17">
        <v>43780</v>
      </c>
      <c r="E13" s="17"/>
      <c r="F13" s="17"/>
      <c r="G13" s="1">
        <f t="shared" si="0"/>
        <v>-27</v>
      </c>
      <c r="H13" s="16">
        <f t="shared" si="1"/>
        <v>-48903.75</v>
      </c>
    </row>
    <row r="14" spans="1:8" ht="15">
      <c r="A14" s="28" t="s">
        <v>159</v>
      </c>
      <c r="B14" s="16">
        <v>180</v>
      </c>
      <c r="C14" s="17">
        <v>43807</v>
      </c>
      <c r="D14" s="17">
        <v>43780</v>
      </c>
      <c r="E14" s="17"/>
      <c r="F14" s="17"/>
      <c r="G14" s="1">
        <f t="shared" si="0"/>
        <v>-27</v>
      </c>
      <c r="H14" s="16">
        <f t="shared" si="1"/>
        <v>-4860</v>
      </c>
    </row>
    <row r="15" spans="1:8" ht="15">
      <c r="A15" s="28" t="s">
        <v>160</v>
      </c>
      <c r="B15" s="16">
        <v>188.52</v>
      </c>
      <c r="C15" s="17">
        <v>43813</v>
      </c>
      <c r="D15" s="17">
        <v>43787</v>
      </c>
      <c r="E15" s="17"/>
      <c r="F15" s="17"/>
      <c r="G15" s="1">
        <f t="shared" si="0"/>
        <v>-26</v>
      </c>
      <c r="H15" s="16">
        <f t="shared" si="1"/>
        <v>-4901.52</v>
      </c>
    </row>
    <row r="16" spans="1:8" ht="15">
      <c r="A16" s="28" t="s">
        <v>161</v>
      </c>
      <c r="B16" s="16">
        <v>374.99</v>
      </c>
      <c r="C16" s="17">
        <v>43813</v>
      </c>
      <c r="D16" s="17">
        <v>43787</v>
      </c>
      <c r="E16" s="17"/>
      <c r="F16" s="17"/>
      <c r="G16" s="1">
        <f t="shared" si="0"/>
        <v>-26</v>
      </c>
      <c r="H16" s="16">
        <f t="shared" si="1"/>
        <v>-9749.74</v>
      </c>
    </row>
    <row r="17" spans="1:8" ht="15">
      <c r="A17" s="28" t="s">
        <v>162</v>
      </c>
      <c r="B17" s="16">
        <v>545.4</v>
      </c>
      <c r="C17" s="17">
        <v>43813</v>
      </c>
      <c r="D17" s="17">
        <v>43787</v>
      </c>
      <c r="E17" s="17"/>
      <c r="F17" s="17"/>
      <c r="G17" s="1">
        <f t="shared" si="0"/>
        <v>-26</v>
      </c>
      <c r="H17" s="16">
        <f t="shared" si="1"/>
        <v>-14180.4</v>
      </c>
    </row>
    <row r="18" spans="1:8" ht="15">
      <c r="A18" s="28" t="s">
        <v>163</v>
      </c>
      <c r="B18" s="16">
        <v>707</v>
      </c>
      <c r="C18" s="17">
        <v>43813</v>
      </c>
      <c r="D18" s="17">
        <v>43787</v>
      </c>
      <c r="E18" s="17"/>
      <c r="F18" s="17"/>
      <c r="G18" s="1">
        <f t="shared" si="0"/>
        <v>-26</v>
      </c>
      <c r="H18" s="16">
        <f t="shared" si="1"/>
        <v>-18382</v>
      </c>
    </row>
    <row r="19" spans="1:8" ht="15">
      <c r="A19" s="28" t="s">
        <v>164</v>
      </c>
      <c r="B19" s="16">
        <v>1616</v>
      </c>
      <c r="C19" s="17">
        <v>43817</v>
      </c>
      <c r="D19" s="17">
        <v>43787</v>
      </c>
      <c r="E19" s="17"/>
      <c r="F19" s="17"/>
      <c r="G19" s="1">
        <f t="shared" si="0"/>
        <v>-30</v>
      </c>
      <c r="H19" s="16">
        <f t="shared" si="1"/>
        <v>-48480</v>
      </c>
    </row>
    <row r="20" spans="1:8" ht="15">
      <c r="A20" s="28" t="s">
        <v>165</v>
      </c>
      <c r="B20" s="16">
        <v>4424.76</v>
      </c>
      <c r="C20" s="17">
        <v>43817</v>
      </c>
      <c r="D20" s="17">
        <v>43787</v>
      </c>
      <c r="E20" s="17"/>
      <c r="F20" s="17"/>
      <c r="G20" s="1">
        <f t="shared" si="0"/>
        <v>-30</v>
      </c>
      <c r="H20" s="16">
        <f t="shared" si="1"/>
        <v>-132742.80000000002</v>
      </c>
    </row>
    <row r="21" spans="1:8" ht="15">
      <c r="A21" s="28" t="s">
        <v>166</v>
      </c>
      <c r="B21" s="16">
        <v>255</v>
      </c>
      <c r="C21" s="17">
        <v>43824</v>
      </c>
      <c r="D21" s="17">
        <v>43797</v>
      </c>
      <c r="E21" s="17"/>
      <c r="F21" s="17"/>
      <c r="G21" s="1">
        <f t="shared" si="0"/>
        <v>-27</v>
      </c>
      <c r="H21" s="16">
        <f t="shared" si="1"/>
        <v>-6885</v>
      </c>
    </row>
    <row r="22" spans="1:8" ht="15">
      <c r="A22" s="28" t="s">
        <v>167</v>
      </c>
      <c r="B22" s="16">
        <v>436.6</v>
      </c>
      <c r="C22" s="17">
        <v>43824</v>
      </c>
      <c r="D22" s="17">
        <v>43797</v>
      </c>
      <c r="E22" s="17"/>
      <c r="F22" s="17"/>
      <c r="G22" s="1">
        <f t="shared" si="0"/>
        <v>-27</v>
      </c>
      <c r="H22" s="16">
        <f t="shared" si="1"/>
        <v>-11788.2</v>
      </c>
    </row>
    <row r="23" spans="1:8" ht="15">
      <c r="A23" s="28" t="s">
        <v>168</v>
      </c>
      <c r="B23" s="16">
        <v>707</v>
      </c>
      <c r="C23" s="17">
        <v>43826</v>
      </c>
      <c r="D23" s="17">
        <v>43797</v>
      </c>
      <c r="E23" s="17"/>
      <c r="F23" s="17"/>
      <c r="G23" s="1">
        <f t="shared" si="0"/>
        <v>-29</v>
      </c>
      <c r="H23" s="16">
        <f t="shared" si="1"/>
        <v>-20503</v>
      </c>
    </row>
    <row r="24" spans="1:8" ht="15">
      <c r="A24" s="28" t="s">
        <v>169</v>
      </c>
      <c r="B24" s="16">
        <v>606</v>
      </c>
      <c r="C24" s="17">
        <v>43824</v>
      </c>
      <c r="D24" s="17">
        <v>43797</v>
      </c>
      <c r="E24" s="17"/>
      <c r="F24" s="17"/>
      <c r="G24" s="1">
        <f t="shared" si="0"/>
        <v>-27</v>
      </c>
      <c r="H24" s="16">
        <f t="shared" si="1"/>
        <v>-16362</v>
      </c>
    </row>
    <row r="25" spans="1:8" ht="15">
      <c r="A25" s="28" t="s">
        <v>170</v>
      </c>
      <c r="B25" s="16">
        <v>4828.76</v>
      </c>
      <c r="C25" s="17">
        <v>43826</v>
      </c>
      <c r="D25" s="17">
        <v>43797</v>
      </c>
      <c r="E25" s="17"/>
      <c r="F25" s="17"/>
      <c r="G25" s="1">
        <f t="shared" si="0"/>
        <v>-29</v>
      </c>
      <c r="H25" s="16">
        <f t="shared" si="1"/>
        <v>-140034.04</v>
      </c>
    </row>
    <row r="26" spans="1:8" ht="15">
      <c r="A26" s="28" t="s">
        <v>171</v>
      </c>
      <c r="B26" s="16">
        <v>423.24</v>
      </c>
      <c r="C26" s="17">
        <v>43826</v>
      </c>
      <c r="D26" s="17">
        <v>43797</v>
      </c>
      <c r="E26" s="17"/>
      <c r="F26" s="17"/>
      <c r="G26" s="1">
        <f t="shared" si="0"/>
        <v>-29</v>
      </c>
      <c r="H26" s="16">
        <f t="shared" si="1"/>
        <v>-12273.960000000001</v>
      </c>
    </row>
    <row r="27" spans="1:8" ht="15">
      <c r="A27" s="28" t="s">
        <v>172</v>
      </c>
      <c r="B27" s="16">
        <v>2077.71</v>
      </c>
      <c r="C27" s="17">
        <v>43826</v>
      </c>
      <c r="D27" s="17">
        <v>43797</v>
      </c>
      <c r="E27" s="17"/>
      <c r="F27" s="17"/>
      <c r="G27" s="1">
        <f t="shared" si="0"/>
        <v>-29</v>
      </c>
      <c r="H27" s="16">
        <f t="shared" si="1"/>
        <v>-60253.590000000004</v>
      </c>
    </row>
    <row r="28" spans="1:8" ht="15">
      <c r="A28" s="28" t="s">
        <v>173</v>
      </c>
      <c r="B28" s="16">
        <v>3251.24</v>
      </c>
      <c r="C28" s="17">
        <v>43827</v>
      </c>
      <c r="D28" s="17">
        <v>43797</v>
      </c>
      <c r="E28" s="17"/>
      <c r="F28" s="17"/>
      <c r="G28" s="1">
        <f t="shared" si="0"/>
        <v>-30</v>
      </c>
      <c r="H28" s="16">
        <f t="shared" si="1"/>
        <v>-97537.2</v>
      </c>
    </row>
    <row r="29" spans="1:8" ht="15">
      <c r="A29" s="28" t="s">
        <v>174</v>
      </c>
      <c r="B29" s="16">
        <v>1030.2</v>
      </c>
      <c r="C29" s="17">
        <v>43833</v>
      </c>
      <c r="D29" s="17">
        <v>43804</v>
      </c>
      <c r="E29" s="17"/>
      <c r="F29" s="17"/>
      <c r="G29" s="1">
        <f t="shared" si="0"/>
        <v>-29</v>
      </c>
      <c r="H29" s="16">
        <f t="shared" si="1"/>
        <v>-29875.800000000003</v>
      </c>
    </row>
    <row r="30" spans="1:8" ht="15">
      <c r="A30" s="28" t="s">
        <v>175</v>
      </c>
      <c r="B30" s="16">
        <v>638.62</v>
      </c>
      <c r="C30" s="17">
        <v>43824</v>
      </c>
      <c r="D30" s="17">
        <v>43804</v>
      </c>
      <c r="E30" s="17"/>
      <c r="F30" s="17"/>
      <c r="G30" s="1">
        <f t="shared" si="0"/>
        <v>-20</v>
      </c>
      <c r="H30" s="16">
        <f t="shared" si="1"/>
        <v>-12772.4</v>
      </c>
    </row>
    <row r="31" spans="1:8" ht="15">
      <c r="A31" s="28" t="s">
        <v>176</v>
      </c>
      <c r="B31" s="16">
        <v>700</v>
      </c>
      <c r="C31" s="17">
        <v>43833</v>
      </c>
      <c r="D31" s="17">
        <v>43804</v>
      </c>
      <c r="E31" s="17"/>
      <c r="F31" s="17"/>
      <c r="G31" s="1">
        <f t="shared" si="0"/>
        <v>-29</v>
      </c>
      <c r="H31" s="16">
        <f t="shared" si="1"/>
        <v>-20300</v>
      </c>
    </row>
    <row r="32" spans="1:8" ht="15">
      <c r="A32" s="28" t="s">
        <v>177</v>
      </c>
      <c r="B32" s="16">
        <v>252</v>
      </c>
      <c r="C32" s="17">
        <v>43833</v>
      </c>
      <c r="D32" s="17">
        <v>43804</v>
      </c>
      <c r="E32" s="17"/>
      <c r="F32" s="17"/>
      <c r="G32" s="1">
        <f t="shared" si="0"/>
        <v>-29</v>
      </c>
      <c r="H32" s="16">
        <f t="shared" si="1"/>
        <v>-7308</v>
      </c>
    </row>
    <row r="33" spans="1:8" ht="15">
      <c r="A33" s="28" t="s">
        <v>178</v>
      </c>
      <c r="B33" s="16">
        <v>53.66</v>
      </c>
      <c r="C33" s="17">
        <v>43833</v>
      </c>
      <c r="D33" s="17">
        <v>43804</v>
      </c>
      <c r="E33" s="17"/>
      <c r="F33" s="17"/>
      <c r="G33" s="1">
        <f t="shared" si="0"/>
        <v>-29</v>
      </c>
      <c r="H33" s="16">
        <f t="shared" si="1"/>
        <v>-1556.1399999999999</v>
      </c>
    </row>
    <row r="34" spans="1:8" ht="15">
      <c r="A34" s="28" t="s">
        <v>179</v>
      </c>
      <c r="B34" s="16">
        <v>281.14</v>
      </c>
      <c r="C34" s="17">
        <v>43833</v>
      </c>
      <c r="D34" s="17">
        <v>43804</v>
      </c>
      <c r="E34" s="17"/>
      <c r="F34" s="17"/>
      <c r="G34" s="1">
        <f t="shared" si="0"/>
        <v>-29</v>
      </c>
      <c r="H34" s="16">
        <f t="shared" si="1"/>
        <v>-8153.0599999999995</v>
      </c>
    </row>
    <row r="35" spans="1:8" ht="15">
      <c r="A35" s="28" t="s">
        <v>180</v>
      </c>
      <c r="B35" s="16">
        <v>1200</v>
      </c>
      <c r="C35" s="17">
        <v>43833</v>
      </c>
      <c r="D35" s="17">
        <v>43804</v>
      </c>
      <c r="E35" s="17"/>
      <c r="F35" s="17"/>
      <c r="G35" s="1">
        <f t="shared" si="0"/>
        <v>-29</v>
      </c>
      <c r="H35" s="16">
        <f t="shared" si="1"/>
        <v>-34800</v>
      </c>
    </row>
    <row r="36" spans="1:8" ht="15">
      <c r="A36" s="28" t="s">
        <v>181</v>
      </c>
      <c r="B36" s="16">
        <v>58.68</v>
      </c>
      <c r="C36" s="17">
        <v>43813</v>
      </c>
      <c r="D36" s="17">
        <v>43804</v>
      </c>
      <c r="E36" s="17"/>
      <c r="F36" s="17"/>
      <c r="G36" s="1">
        <f t="shared" si="0"/>
        <v>-9</v>
      </c>
      <c r="H36" s="16">
        <f t="shared" si="1"/>
        <v>-528.12</v>
      </c>
    </row>
    <row r="37" spans="1:8" ht="15">
      <c r="A37" s="28" t="s">
        <v>182</v>
      </c>
      <c r="B37" s="16">
        <v>980.54</v>
      </c>
      <c r="C37" s="17">
        <v>43834</v>
      </c>
      <c r="D37" s="17">
        <v>43804</v>
      </c>
      <c r="E37" s="17"/>
      <c r="F37" s="17"/>
      <c r="G37" s="1">
        <f t="shared" si="0"/>
        <v>-30</v>
      </c>
      <c r="H37" s="16">
        <f t="shared" si="1"/>
        <v>-29416.199999999997</v>
      </c>
    </row>
    <row r="38" spans="1:8" ht="15">
      <c r="A38" s="28" t="s">
        <v>183</v>
      </c>
      <c r="B38" s="16">
        <v>175</v>
      </c>
      <c r="C38" s="17">
        <v>43824</v>
      </c>
      <c r="D38" s="17">
        <v>43804</v>
      </c>
      <c r="E38" s="17"/>
      <c r="F38" s="17"/>
      <c r="G38" s="1">
        <f t="shared" si="0"/>
        <v>-20</v>
      </c>
      <c r="H38" s="16">
        <f t="shared" si="1"/>
        <v>-3500</v>
      </c>
    </row>
    <row r="39" spans="1:8" ht="15">
      <c r="A39" s="28" t="s">
        <v>184</v>
      </c>
      <c r="B39" s="16">
        <v>426</v>
      </c>
      <c r="C39" s="17">
        <v>43833</v>
      </c>
      <c r="D39" s="17">
        <v>43811</v>
      </c>
      <c r="E39" s="17"/>
      <c r="F39" s="17"/>
      <c r="G39" s="1">
        <f t="shared" si="0"/>
        <v>-22</v>
      </c>
      <c r="H39" s="16">
        <f t="shared" si="1"/>
        <v>-9372</v>
      </c>
    </row>
    <row r="40" spans="1:8" ht="15">
      <c r="A40" s="28" t="s">
        <v>185</v>
      </c>
      <c r="B40" s="16">
        <v>487.9</v>
      </c>
      <c r="C40" s="17">
        <v>43833</v>
      </c>
      <c r="D40" s="17">
        <v>43811</v>
      </c>
      <c r="E40" s="17"/>
      <c r="F40" s="17"/>
      <c r="G40" s="1">
        <f t="shared" si="0"/>
        <v>-22</v>
      </c>
      <c r="H40" s="16">
        <f t="shared" si="1"/>
        <v>-10733.8</v>
      </c>
    </row>
    <row r="41" spans="1:8" ht="15">
      <c r="A41" s="28" t="s">
        <v>186</v>
      </c>
      <c r="B41" s="16">
        <v>263.31</v>
      </c>
      <c r="C41" s="17">
        <v>43835</v>
      </c>
      <c r="D41" s="17">
        <v>43811</v>
      </c>
      <c r="E41" s="17"/>
      <c r="F41" s="17"/>
      <c r="G41" s="1">
        <f t="shared" si="0"/>
        <v>-24</v>
      </c>
      <c r="H41" s="16">
        <f t="shared" si="1"/>
        <v>-6319.4400000000005</v>
      </c>
    </row>
    <row r="42" spans="1:8" ht="15">
      <c r="A42" s="28" t="s">
        <v>187</v>
      </c>
      <c r="B42" s="16">
        <v>250</v>
      </c>
      <c r="C42" s="17">
        <v>43834</v>
      </c>
      <c r="D42" s="17">
        <v>43811</v>
      </c>
      <c r="E42" s="17"/>
      <c r="F42" s="17"/>
      <c r="G42" s="1">
        <f t="shared" si="0"/>
        <v>-23</v>
      </c>
      <c r="H42" s="16">
        <f t="shared" si="1"/>
        <v>-5750</v>
      </c>
    </row>
    <row r="43" spans="1:8" ht="15">
      <c r="A43" s="28" t="s">
        <v>188</v>
      </c>
      <c r="B43" s="16">
        <v>907.4</v>
      </c>
      <c r="C43" s="17">
        <v>43838</v>
      </c>
      <c r="D43" s="17">
        <v>43811</v>
      </c>
      <c r="E43" s="17"/>
      <c r="F43" s="17"/>
      <c r="G43" s="1">
        <f t="shared" si="0"/>
        <v>-27</v>
      </c>
      <c r="H43" s="16">
        <f t="shared" si="1"/>
        <v>-24499.8</v>
      </c>
    </row>
    <row r="44" spans="1:8" ht="15">
      <c r="A44" s="28" t="s">
        <v>189</v>
      </c>
      <c r="B44" s="16">
        <v>4000</v>
      </c>
      <c r="C44" s="17">
        <v>43824</v>
      </c>
      <c r="D44" s="17">
        <v>43811</v>
      </c>
      <c r="E44" s="17"/>
      <c r="F44" s="17"/>
      <c r="G44" s="1">
        <f t="shared" si="0"/>
        <v>-13</v>
      </c>
      <c r="H44" s="16">
        <f t="shared" si="1"/>
        <v>-52000</v>
      </c>
    </row>
    <row r="45" spans="1:8" ht="15">
      <c r="A45" s="28" t="s">
        <v>190</v>
      </c>
      <c r="B45" s="16">
        <v>6400</v>
      </c>
      <c r="C45" s="17">
        <v>43824</v>
      </c>
      <c r="D45" s="17">
        <v>43811</v>
      </c>
      <c r="E45" s="17"/>
      <c r="F45" s="17"/>
      <c r="G45" s="1">
        <f t="shared" si="0"/>
        <v>-13</v>
      </c>
      <c r="H45" s="16">
        <f t="shared" si="1"/>
        <v>-83200</v>
      </c>
    </row>
    <row r="46" spans="1:8" ht="15">
      <c r="A46" s="28" t="s">
        <v>191</v>
      </c>
      <c r="B46" s="16">
        <v>48</v>
      </c>
      <c r="C46" s="17">
        <v>43846</v>
      </c>
      <c r="D46" s="17">
        <v>43819</v>
      </c>
      <c r="E46" s="17"/>
      <c r="F46" s="17"/>
      <c r="G46" s="1">
        <f t="shared" si="0"/>
        <v>-27</v>
      </c>
      <c r="H46" s="16">
        <f t="shared" si="1"/>
        <v>-1296</v>
      </c>
    </row>
    <row r="47" spans="1:8" ht="15">
      <c r="A47" s="28" t="s">
        <v>192</v>
      </c>
      <c r="B47" s="16">
        <v>4020.76</v>
      </c>
      <c r="C47" s="17">
        <v>43846</v>
      </c>
      <c r="D47" s="17">
        <v>43819</v>
      </c>
      <c r="E47" s="17"/>
      <c r="F47" s="17"/>
      <c r="G47" s="1">
        <f t="shared" si="0"/>
        <v>-27</v>
      </c>
      <c r="H47" s="16">
        <f t="shared" si="1"/>
        <v>-108560.52</v>
      </c>
    </row>
    <row r="48" spans="1:8" ht="15">
      <c r="A48" s="28" t="s">
        <v>193</v>
      </c>
      <c r="B48" s="16">
        <v>423.24</v>
      </c>
      <c r="C48" s="17">
        <v>43846</v>
      </c>
      <c r="D48" s="17">
        <v>43819</v>
      </c>
      <c r="E48" s="17"/>
      <c r="F48" s="17"/>
      <c r="G48" s="1">
        <f t="shared" si="0"/>
        <v>-27</v>
      </c>
      <c r="H48" s="16">
        <f t="shared" si="1"/>
        <v>-11427.48</v>
      </c>
    </row>
    <row r="49" spans="1:8" ht="15">
      <c r="A49" s="28" t="s">
        <v>194</v>
      </c>
      <c r="B49" s="16">
        <v>3751.43</v>
      </c>
      <c r="C49" s="17">
        <v>43849</v>
      </c>
      <c r="D49" s="17">
        <v>43819</v>
      </c>
      <c r="E49" s="17"/>
      <c r="F49" s="17"/>
      <c r="G49" s="1">
        <f t="shared" si="0"/>
        <v>-30</v>
      </c>
      <c r="H49" s="16">
        <f t="shared" si="1"/>
        <v>-112542.9</v>
      </c>
    </row>
    <row r="50" spans="1:8" ht="15">
      <c r="A50" s="28" t="s">
        <v>195</v>
      </c>
      <c r="B50" s="16">
        <v>2366.29</v>
      </c>
      <c r="C50" s="17">
        <v>43849</v>
      </c>
      <c r="D50" s="17">
        <v>43819</v>
      </c>
      <c r="E50" s="17"/>
      <c r="F50" s="17"/>
      <c r="G50" s="1">
        <f t="shared" si="0"/>
        <v>-30</v>
      </c>
      <c r="H50" s="16">
        <f t="shared" si="1"/>
        <v>-70988.7</v>
      </c>
    </row>
    <row r="51" spans="1:8" ht="15">
      <c r="A51" s="28" t="s">
        <v>196</v>
      </c>
      <c r="B51" s="16">
        <v>96.33</v>
      </c>
      <c r="C51" s="17">
        <v>43849</v>
      </c>
      <c r="D51" s="17">
        <v>43819</v>
      </c>
      <c r="E51" s="17"/>
      <c r="F51" s="17"/>
      <c r="G51" s="1">
        <f t="shared" si="0"/>
        <v>-30</v>
      </c>
      <c r="H51" s="16">
        <f t="shared" si="1"/>
        <v>-2889.9</v>
      </c>
    </row>
    <row r="52" spans="1:8" ht="15">
      <c r="A52" s="28" t="s">
        <v>197</v>
      </c>
      <c r="B52" s="16">
        <v>150</v>
      </c>
      <c r="C52" s="17">
        <v>43849</v>
      </c>
      <c r="D52" s="17">
        <v>43819</v>
      </c>
      <c r="E52" s="17"/>
      <c r="F52" s="17"/>
      <c r="G52" s="1">
        <f t="shared" si="0"/>
        <v>-30</v>
      </c>
      <c r="H52" s="16">
        <f t="shared" si="1"/>
        <v>-4500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2020-06-09T07:58:05Z</dcterms:modified>
  <cp:category/>
  <cp:version/>
  <cp:contentType/>
  <cp:contentStatus/>
</cp:coreProperties>
</file>