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<sst xmlns="http://schemas.openxmlformats.org/spreadsheetml/2006/main" count="187" uniqueCount="163">
  <si>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</si>
  <si>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</si>
  <si>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</si>
  <si>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</si>
  <si>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</si>
  <si>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</si>
  <si>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</si>
  <si>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</si>
  <si>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</si>
  <si>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</si>
  <si>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</si>
  <si>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</si>
  <si>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</si>
  <si>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</si>
  <si>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</si>
  <si>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</si>
  <si>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</si>
  <si>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</si>
  <si>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</si>
  <si>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</si>
  <si>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"CARLO URBANI"</t>
  </si>
  <si>
    <t>00121 ROMA (RM) Via dell'Idroscalo, 88 C.F. 97196850586 C.M. RMIS03300B</t>
  </si>
  <si>
    <t>950/PA del 15/12/2017</t>
  </si>
  <si>
    <t>8W00780066 del 06/12/2017</t>
  </si>
  <si>
    <t>8W00785007 del 06/12/2017</t>
  </si>
  <si>
    <t>267 del 19/12/2017</t>
  </si>
  <si>
    <t>8/PA del 08/12/2017</t>
  </si>
  <si>
    <t>A17PAS0015553 del 27/12/2017</t>
  </si>
  <si>
    <t>A17PAS0016032 del 31/12/2017</t>
  </si>
  <si>
    <t>FATTPA 1_18 del 07/02/2018</t>
  </si>
  <si>
    <t>01 del 30/01/2018</t>
  </si>
  <si>
    <t>369E del 12/01/2018</t>
  </si>
  <si>
    <t>10 del 12/01/2018</t>
  </si>
  <si>
    <t>1/PA del 12/01/2018</t>
  </si>
  <si>
    <t>000000000196 del 15/01/2018</t>
  </si>
  <si>
    <t>8718003663 del 16/01/2018</t>
  </si>
  <si>
    <t>147/A del 23/01/2018</t>
  </si>
  <si>
    <t>13/2018 del 26/01/2018</t>
  </si>
  <si>
    <t>12/2018 del 26/01/2018</t>
  </si>
  <si>
    <t>6/PA del 18/01/2018</t>
  </si>
  <si>
    <t>2/PA del 08/02/2018</t>
  </si>
  <si>
    <t>AI01949832 del 01/02/2018</t>
  </si>
  <si>
    <t>8718038817 del 06/02/2018</t>
  </si>
  <si>
    <t>8W00101109 del 06/02/2018</t>
  </si>
  <si>
    <t>109/PA del 19/02/2018</t>
  </si>
  <si>
    <t>105/PA del 19/02/2018</t>
  </si>
  <si>
    <t>20/2018 del 01/03/2018</t>
  </si>
  <si>
    <t>48 del 22/02/2018</t>
  </si>
  <si>
    <t>712E del 26/01/2018</t>
  </si>
  <si>
    <t>168/2018/SC del 07/03/2018</t>
  </si>
  <si>
    <t>135/PA del 28/02/2018</t>
  </si>
  <si>
    <t>160/PA del 07/03/2018</t>
  </si>
  <si>
    <t>175/PA del 19/03/2018</t>
  </si>
  <si>
    <t>3/PA del 07/03/2018</t>
  </si>
  <si>
    <t>47 del 23/02/2018</t>
  </si>
  <si>
    <t>8718095853 del 19/03/2018</t>
  </si>
  <si>
    <t>FE41-B/TER del 05/03/2018</t>
  </si>
  <si>
    <t>1919/PA/2018 del 28/02/2018</t>
  </si>
  <si>
    <t>2040/180009081 del 29/03/2018</t>
  </si>
  <si>
    <t>AI05816745 del 28/03/2018</t>
  </si>
  <si>
    <t>68 del 28/03/2018</t>
  </si>
  <si>
    <t>26/2018 del 27/03/2018</t>
  </si>
  <si>
    <t>6/PA del 05/04/2018</t>
  </si>
  <si>
    <t>FATTPA 2_18 del 31/03/2018</t>
  </si>
  <si>
    <t>127 del 12/04/2018</t>
  </si>
  <si>
    <t>120 del 06/04/2018</t>
  </si>
  <si>
    <t>2040/180011273 del 20/04/2018</t>
  </si>
  <si>
    <t>00907/18 del 11/04/2018</t>
  </si>
  <si>
    <t>1726 del 11/04/2018</t>
  </si>
  <si>
    <t>91 del 18/04/2018</t>
  </si>
  <si>
    <t>8W00212562 del 06/04/2018</t>
  </si>
  <si>
    <t>8W00211023 del 06/04/2018</t>
  </si>
  <si>
    <t>8718111520 del 10/04/2018</t>
  </si>
  <si>
    <t>0053PA/2018 del 09/04/2018</t>
  </si>
  <si>
    <t>283/PA del 27/04/2018</t>
  </si>
  <si>
    <t>2040/180012542 del 30/04/2018</t>
  </si>
  <si>
    <t>2040/180012960 del 04/05/2018</t>
  </si>
  <si>
    <t>3 del 07/05/2018</t>
  </si>
  <si>
    <t>287/PA del 30/04/2018</t>
  </si>
  <si>
    <t>18 del 24/04/2018</t>
  </si>
  <si>
    <t>PA/180313 del 10/05/2018</t>
  </si>
  <si>
    <t>8718151379 del 10/05/2018</t>
  </si>
  <si>
    <t>317/PA del 15/05/2018</t>
  </si>
  <si>
    <t>314/PA del 14/05/2018</t>
  </si>
  <si>
    <t>2018   766 del 03/05/2018</t>
  </si>
  <si>
    <t>2018   767 del 03/05/2018</t>
  </si>
  <si>
    <t>7/PA del 07/05/2018</t>
  </si>
  <si>
    <t>34/2018 del 21/05/2018</t>
  </si>
  <si>
    <t>46/E del 11/05/2018</t>
  </si>
  <si>
    <t>47/E del 11/05/2018</t>
  </si>
  <si>
    <t>48/E del 11/05/2018</t>
  </si>
  <si>
    <t>49/E del 11/05/2018</t>
  </si>
  <si>
    <t>201805CB5768 del 30/05/2018</t>
  </si>
  <si>
    <t>313/PA del 14/05/2018</t>
  </si>
  <si>
    <t>AI09722604 del 29/05/2018</t>
  </si>
  <si>
    <t>169 del 28/05/2018</t>
  </si>
  <si>
    <t>PA/180343 del 24/05/2018</t>
  </si>
  <si>
    <t>03/2018/PA del 02/05/2018</t>
  </si>
  <si>
    <t>01/2018/PA del 31/05/2018</t>
  </si>
  <si>
    <t>04/2018/PA del 31/05/2018</t>
  </si>
  <si>
    <t>113 del 28/05/2018</t>
  </si>
  <si>
    <t>13/FE del 31/05/2017</t>
  </si>
  <si>
    <t>1618017859 del 13/06/2018</t>
  </si>
  <si>
    <t>39/2018 del 06/06/2018</t>
  </si>
  <si>
    <t>8/PA del 10/06/2018</t>
  </si>
  <si>
    <t>9/PA del 10/06/2018</t>
  </si>
  <si>
    <t>357/PA del 31/05/2018</t>
  </si>
  <si>
    <t>406/PA del 15/06/2018</t>
  </si>
  <si>
    <t>8W00331265 del 06/06/2018</t>
  </si>
  <si>
    <t>8718187998 del 04/06/2018</t>
  </si>
  <si>
    <t>39 del 18/06/2018</t>
  </si>
  <si>
    <t>8718226777 del 11/07/2018</t>
  </si>
  <si>
    <t>0000127 del 30/05/2018</t>
  </si>
  <si>
    <t>194 del 26/06/2018</t>
  </si>
  <si>
    <t>44/2018 del 25/06/2018</t>
  </si>
  <si>
    <t>46/2018 del 25/06/2018</t>
  </si>
  <si>
    <t>186 del 22/06/2018</t>
  </si>
  <si>
    <t>1/PA del 12/06/2018</t>
  </si>
  <si>
    <t>185 del 22/06/2018</t>
  </si>
  <si>
    <t>FATTPA 10_18 del 02/07/2018</t>
  </si>
  <si>
    <t>001422 del 27/06/2018</t>
  </si>
  <si>
    <t>001594 del 28/06/2018</t>
  </si>
  <si>
    <t>001423 del 27/06/2018</t>
  </si>
  <si>
    <t>001424 del 27/06/2018</t>
  </si>
  <si>
    <t>001425 del 27/06/2018</t>
  </si>
  <si>
    <t>82/E del 16/07/2018</t>
  </si>
  <si>
    <t>8718263695 del 02/08/2018</t>
  </si>
  <si>
    <t>2 del 13/07/2018</t>
  </si>
  <si>
    <t>01/PA del 16/07/2018</t>
  </si>
  <si>
    <t>130/2018 del 04/06/2018</t>
  </si>
  <si>
    <t>8718290496 del 31/08/2018</t>
  </si>
  <si>
    <t>548/PA del 31/08/2018</t>
  </si>
  <si>
    <t>580/PA del 05/09/2018</t>
  </si>
  <si>
    <t>602/PA del 17/09/2018</t>
  </si>
  <si>
    <t>8W00445583 del 06/08/2018</t>
  </si>
  <si>
    <t>8W00447018 del 06/08/2018</t>
  </si>
  <si>
    <t>AI13682634 del 28/07/2018</t>
  </si>
  <si>
    <t>AI17669440 del 27/09/2018</t>
  </si>
  <si>
    <t>FATTPA 1_18 del 26/09/2018</t>
  </si>
  <si>
    <t>597/PA del 13/09/2018</t>
  </si>
  <si>
    <t>0000192 del 30/09/2018</t>
  </si>
  <si>
    <t>8W00568070 del 05/10/2018</t>
  </si>
  <si>
    <t>8W00563096 del 05/10/2018</t>
  </si>
  <si>
    <t>8372/2018 del 04/10/2018</t>
  </si>
  <si>
    <t>8 del 25/10/2018</t>
  </si>
  <si>
    <t>FATTPA 7_18 del 11/10/2018</t>
  </si>
  <si>
    <t>178 del 31/10/2018</t>
  </si>
  <si>
    <t>PA/180764 del 22/11/2018</t>
  </si>
  <si>
    <t>PA/180765 del 22/11/2018</t>
  </si>
  <si>
    <t>2018  1804 del 22/11/2018</t>
  </si>
  <si>
    <t>2018  1805 del 22/11/2018</t>
  </si>
  <si>
    <t>0000220 del 28/11/2018</t>
  </si>
  <si>
    <t>8718408337 del 04/12/2018</t>
  </si>
  <si>
    <t>793/PA del 30/11/2018</t>
  </si>
  <si>
    <t>190 del 21/11/2018</t>
  </si>
  <si>
    <t>996E del 14/11/2018</t>
  </si>
  <si>
    <t>388 del 16/11/2018</t>
  </si>
  <si>
    <t>748/PA del 15/11/2018</t>
  </si>
  <si>
    <t>0000218 del 13/11/2018</t>
  </si>
  <si>
    <t>3/FE del 29/11/2018</t>
  </si>
  <si>
    <t>9 del 21/11/2018</t>
  </si>
  <si>
    <t>FATTPA 14_18 del 16/11/2018</t>
  </si>
  <si>
    <t>FATTPA 15_18 del 16/11/2018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</si>
</sst>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141</v>
      </c>
      <c r="B10" s="37"/>
      <c r="C10" s="50">
        <f>SUM(C16:D19)</f>
        <v>199356.62</v>
      </c>
      <c r="D10" s="37"/>
      <c r="E10" s="38">
        <f>('Trimestre 1'!H1+'Trimestre 2'!H1+'Trimestre 3'!H1+'Trimestre 4'!H1)/C10</f>
        <v>-14.520864318425945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36</v>
      </c>
      <c r="C16" s="51">
        <f>'Trimestre 1'!B1</f>
        <v>70406.42</v>
      </c>
      <c r="D16" s="52"/>
      <c r="E16" s="51">
        <f>'Trimestre 1'!G1</f>
        <v>-17.83308070485618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43</v>
      </c>
      <c r="C17" s="51">
        <f>'Trimestre 2'!B1</f>
        <v>54046.13</v>
      </c>
      <c r="D17" s="52"/>
      <c r="E17" s="51">
        <f>'Trimestre 2'!G1</f>
        <v>-17.75121271402781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29</v>
      </c>
      <c r="C18" s="51">
        <f>'Trimestre 3'!B1</f>
        <v>44334.31</v>
      </c>
      <c r="D18" s="52"/>
      <c r="E18" s="51">
        <f>'Trimestre 3'!G1</f>
        <v>-8.876557681849567</v>
      </c>
      <c r="F18" s="53"/>
    </row>
    <row r="19" spans="1:6" ht="21.75" customHeight="1" thickBot="1">
      <c r="A19" s="24" t="s">
        <v>18</v>
      </c>
      <c r="B19" s="25">
        <f>'Trimestre 4'!C1</f>
        <v>33</v>
      </c>
      <c r="C19" s="47">
        <f>'Trimestre 4'!B1</f>
        <v>30569.76</v>
      </c>
      <c r="D19" s="49"/>
      <c r="E19" s="47">
        <f>'Trimestre 4'!G1</f>
        <v>-9.366990450693757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70406.42</v>
      </c>
      <c r="C1">
        <f>COUNTA(A4:A203)</f>
        <v>36</v>
      </c>
      <c r="G1" s="20">
        <f>IF(B1&lt;&gt;0,H1/B1,0)</f>
        <v>-17.83308070485618</v>
      </c>
      <c r="H1" s="19">
        <f>SUM(H4:H195)</f>
        <v>-1255563.37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285</v>
      </c>
      <c r="C4" s="17">
        <v>43120</v>
      </c>
      <c r="D4" s="17">
        <v>43111</v>
      </c>
      <c r="E4" s="17"/>
      <c r="F4" s="17"/>
      <c r="G4" s="1">
        <f>D4-C4-(F4-E4)</f>
        <v>-9</v>
      </c>
      <c r="H4" s="16">
        <f>B4*G4</f>
        <v>-2565</v>
      </c>
    </row>
    <row r="5" spans="1:8" ht="15">
      <c r="A5" s="28" t="s">
        <v>23</v>
      </c>
      <c r="B5" s="16">
        <v>110</v>
      </c>
      <c r="C5" s="17">
        <v>43120</v>
      </c>
      <c r="D5" s="17">
        <v>43111</v>
      </c>
      <c r="E5" s="17"/>
      <c r="F5" s="17"/>
      <c r="G5" s="1">
        <f aca="true" t="shared" si="0" ref="G5:G68">D5-C5-(F5-E5)</f>
        <v>-9</v>
      </c>
      <c r="H5" s="16">
        <f aca="true" t="shared" si="1" ref="H5:H68">B5*G5</f>
        <v>-990</v>
      </c>
    </row>
    <row r="6" spans="1:8" ht="15">
      <c r="A6" s="28" t="s">
        <v>24</v>
      </c>
      <c r="B6" s="16">
        <v>118</v>
      </c>
      <c r="C6" s="17">
        <v>43135</v>
      </c>
      <c r="D6" s="17">
        <v>43111</v>
      </c>
      <c r="E6" s="17"/>
      <c r="F6" s="17"/>
      <c r="G6" s="1">
        <f t="shared" si="0"/>
        <v>-24</v>
      </c>
      <c r="H6" s="16">
        <f t="shared" si="1"/>
        <v>-2832</v>
      </c>
    </row>
    <row r="7" spans="1:8" ht="15">
      <c r="A7" s="28" t="s">
        <v>25</v>
      </c>
      <c r="B7" s="16">
        <v>2576.76</v>
      </c>
      <c r="C7" s="17">
        <v>43128</v>
      </c>
      <c r="D7" s="17">
        <v>43111</v>
      </c>
      <c r="E7" s="17"/>
      <c r="F7" s="17"/>
      <c r="G7" s="1">
        <f t="shared" si="0"/>
        <v>-17</v>
      </c>
      <c r="H7" s="16">
        <f t="shared" si="1"/>
        <v>-43804.920000000006</v>
      </c>
    </row>
    <row r="8" spans="1:8" ht="15">
      <c r="A8" s="28" t="s">
        <v>26</v>
      </c>
      <c r="B8" s="16">
        <v>694.86</v>
      </c>
      <c r="C8" s="17">
        <v>43135</v>
      </c>
      <c r="D8" s="17">
        <v>43111</v>
      </c>
      <c r="E8" s="17"/>
      <c r="F8" s="17"/>
      <c r="G8" s="1">
        <f t="shared" si="0"/>
        <v>-24</v>
      </c>
      <c r="H8" s="16">
        <f t="shared" si="1"/>
        <v>-16676.64</v>
      </c>
    </row>
    <row r="9" spans="1:8" ht="15">
      <c r="A9" s="28" t="s">
        <v>27</v>
      </c>
      <c r="B9" s="16">
        <v>53.82</v>
      </c>
      <c r="C9" s="17">
        <v>43140</v>
      </c>
      <c r="D9" s="17">
        <v>43111</v>
      </c>
      <c r="E9" s="17"/>
      <c r="F9" s="17"/>
      <c r="G9" s="1">
        <f t="shared" si="0"/>
        <v>-29</v>
      </c>
      <c r="H9" s="16">
        <f t="shared" si="1"/>
        <v>-1560.78</v>
      </c>
    </row>
    <row r="10" spans="1:8" ht="15">
      <c r="A10" s="28" t="s">
        <v>28</v>
      </c>
      <c r="B10" s="16">
        <v>43.98</v>
      </c>
      <c r="C10" s="17">
        <v>43140</v>
      </c>
      <c r="D10" s="17">
        <v>43111</v>
      </c>
      <c r="E10" s="17"/>
      <c r="F10" s="17"/>
      <c r="G10" s="1">
        <f t="shared" si="0"/>
        <v>-29</v>
      </c>
      <c r="H10" s="16">
        <f t="shared" si="1"/>
        <v>-1275.4199999999998</v>
      </c>
    </row>
    <row r="11" spans="1:8" ht="15">
      <c r="A11" s="28" t="s">
        <v>29</v>
      </c>
      <c r="B11" s="16">
        <v>27500</v>
      </c>
      <c r="C11" s="17">
        <v>43175</v>
      </c>
      <c r="D11" s="17">
        <v>43147</v>
      </c>
      <c r="E11" s="17"/>
      <c r="F11" s="17"/>
      <c r="G11" s="1">
        <f t="shared" si="0"/>
        <v>-28</v>
      </c>
      <c r="H11" s="16">
        <f t="shared" si="1"/>
        <v>-770000</v>
      </c>
    </row>
    <row r="12" spans="1:8" ht="15">
      <c r="A12" s="28" t="s">
        <v>30</v>
      </c>
      <c r="B12" s="16">
        <v>346.37</v>
      </c>
      <c r="C12" s="17">
        <v>43162</v>
      </c>
      <c r="D12" s="17">
        <v>43152</v>
      </c>
      <c r="E12" s="17"/>
      <c r="F12" s="17"/>
      <c r="G12" s="1">
        <f t="shared" si="0"/>
        <v>-10</v>
      </c>
      <c r="H12" s="16">
        <f t="shared" si="1"/>
        <v>-3463.7</v>
      </c>
    </row>
    <row r="13" spans="1:8" ht="15">
      <c r="A13" s="28" t="s">
        <v>31</v>
      </c>
      <c r="B13" s="16">
        <v>4000</v>
      </c>
      <c r="C13" s="17">
        <v>43153</v>
      </c>
      <c r="D13" s="17">
        <v>43152</v>
      </c>
      <c r="E13" s="17"/>
      <c r="F13" s="17"/>
      <c r="G13" s="1">
        <f t="shared" si="0"/>
        <v>-1</v>
      </c>
      <c r="H13" s="16">
        <f t="shared" si="1"/>
        <v>-4000</v>
      </c>
    </row>
    <row r="14" spans="1:8" ht="15">
      <c r="A14" s="28" t="s">
        <v>32</v>
      </c>
      <c r="B14" s="16">
        <v>3803.43</v>
      </c>
      <c r="C14" s="17">
        <v>43153</v>
      </c>
      <c r="D14" s="17">
        <v>43152</v>
      </c>
      <c r="E14" s="17"/>
      <c r="F14" s="17"/>
      <c r="G14" s="1">
        <f t="shared" si="0"/>
        <v>-1</v>
      </c>
      <c r="H14" s="16">
        <f t="shared" si="1"/>
        <v>-3803.43</v>
      </c>
    </row>
    <row r="15" spans="1:8" ht="15">
      <c r="A15" s="28" t="s">
        <v>33</v>
      </c>
      <c r="B15" s="16">
        <v>1078.86</v>
      </c>
      <c r="C15" s="17">
        <v>43153</v>
      </c>
      <c r="D15" s="17">
        <v>43152</v>
      </c>
      <c r="E15" s="17"/>
      <c r="F15" s="17"/>
      <c r="G15" s="1">
        <f t="shared" si="0"/>
        <v>-1</v>
      </c>
      <c r="H15" s="16">
        <f t="shared" si="1"/>
        <v>-1078.86</v>
      </c>
    </row>
    <row r="16" spans="1:8" ht="15">
      <c r="A16" s="28" t="s">
        <v>34</v>
      </c>
      <c r="B16" s="16">
        <v>3210</v>
      </c>
      <c r="C16" s="17">
        <v>43153</v>
      </c>
      <c r="D16" s="17">
        <v>43152</v>
      </c>
      <c r="E16" s="17"/>
      <c r="F16" s="17"/>
      <c r="G16" s="1">
        <f t="shared" si="0"/>
        <v>-1</v>
      </c>
      <c r="H16" s="16">
        <f t="shared" si="1"/>
        <v>-3210</v>
      </c>
    </row>
    <row r="17" spans="1:8" ht="15">
      <c r="A17" s="28" t="s">
        <v>35</v>
      </c>
      <c r="B17" s="16">
        <v>8.91</v>
      </c>
      <c r="C17" s="17">
        <v>43154</v>
      </c>
      <c r="D17" s="17">
        <v>43152</v>
      </c>
      <c r="E17" s="17"/>
      <c r="F17" s="17"/>
      <c r="G17" s="1">
        <f t="shared" si="0"/>
        <v>-2</v>
      </c>
      <c r="H17" s="16">
        <f t="shared" si="1"/>
        <v>-17.82</v>
      </c>
    </row>
    <row r="18" spans="1:8" ht="15">
      <c r="A18" s="28" t="s">
        <v>36</v>
      </c>
      <c r="B18" s="16">
        <v>90</v>
      </c>
      <c r="C18" s="17">
        <v>43154</v>
      </c>
      <c r="D18" s="17">
        <v>43152</v>
      </c>
      <c r="E18" s="17"/>
      <c r="F18" s="17"/>
      <c r="G18" s="1">
        <f t="shared" si="0"/>
        <v>-2</v>
      </c>
      <c r="H18" s="16">
        <f t="shared" si="1"/>
        <v>-180</v>
      </c>
    </row>
    <row r="19" spans="1:8" ht="15">
      <c r="A19" s="28" t="s">
        <v>37</v>
      </c>
      <c r="B19" s="16">
        <v>1132.8</v>
      </c>
      <c r="C19" s="17">
        <v>43162</v>
      </c>
      <c r="D19" s="17">
        <v>43152</v>
      </c>
      <c r="E19" s="17"/>
      <c r="F19" s="17"/>
      <c r="G19" s="1">
        <f t="shared" si="0"/>
        <v>-10</v>
      </c>
      <c r="H19" s="16">
        <f t="shared" si="1"/>
        <v>-11328</v>
      </c>
    </row>
    <row r="20" spans="1:8" ht="15">
      <c r="A20" s="28" t="s">
        <v>38</v>
      </c>
      <c r="B20" s="16">
        <v>787.2</v>
      </c>
      <c r="C20" s="17">
        <v>43162</v>
      </c>
      <c r="D20" s="17">
        <v>43152</v>
      </c>
      <c r="E20" s="17"/>
      <c r="F20" s="17"/>
      <c r="G20" s="1">
        <f t="shared" si="0"/>
        <v>-10</v>
      </c>
      <c r="H20" s="16">
        <f t="shared" si="1"/>
        <v>-7872</v>
      </c>
    </row>
    <row r="21" spans="1:8" ht="15">
      <c r="A21" s="28" t="s">
        <v>39</v>
      </c>
      <c r="B21" s="16">
        <v>141.7</v>
      </c>
      <c r="C21" s="17">
        <v>43162</v>
      </c>
      <c r="D21" s="17">
        <v>43152</v>
      </c>
      <c r="E21" s="17"/>
      <c r="F21" s="17"/>
      <c r="G21" s="1">
        <f t="shared" si="0"/>
        <v>-10</v>
      </c>
      <c r="H21" s="16">
        <f t="shared" si="1"/>
        <v>-1417</v>
      </c>
    </row>
    <row r="22" spans="1:8" ht="15">
      <c r="A22" s="28" t="s">
        <v>40</v>
      </c>
      <c r="B22" s="16">
        <v>1846.86</v>
      </c>
      <c r="C22" s="17">
        <v>43175</v>
      </c>
      <c r="D22" s="17">
        <v>43165</v>
      </c>
      <c r="E22" s="17"/>
      <c r="F22" s="17"/>
      <c r="G22" s="1">
        <f t="shared" si="0"/>
        <v>-10</v>
      </c>
      <c r="H22" s="16">
        <f t="shared" si="1"/>
        <v>-18468.6</v>
      </c>
    </row>
    <row r="23" spans="1:8" ht="15">
      <c r="A23" s="28" t="s">
        <v>41</v>
      </c>
      <c r="B23" s="16">
        <v>238</v>
      </c>
      <c r="C23" s="17">
        <v>43175</v>
      </c>
      <c r="D23" s="17">
        <v>43165</v>
      </c>
      <c r="E23" s="17"/>
      <c r="F23" s="17"/>
      <c r="G23" s="1">
        <f t="shared" si="0"/>
        <v>-10</v>
      </c>
      <c r="H23" s="16">
        <f t="shared" si="1"/>
        <v>-2380</v>
      </c>
    </row>
    <row r="24" spans="1:8" ht="15">
      <c r="A24" s="28" t="s">
        <v>42</v>
      </c>
      <c r="B24" s="16">
        <v>5.58</v>
      </c>
      <c r="C24" s="17">
        <v>43175</v>
      </c>
      <c r="D24" s="17">
        <v>43165</v>
      </c>
      <c r="E24" s="17"/>
      <c r="F24" s="17"/>
      <c r="G24" s="1">
        <f t="shared" si="0"/>
        <v>-10</v>
      </c>
      <c r="H24" s="16">
        <f t="shared" si="1"/>
        <v>-55.8</v>
      </c>
    </row>
    <row r="25" spans="1:8" ht="15">
      <c r="A25" s="28" t="s">
        <v>43</v>
      </c>
      <c r="B25" s="16">
        <v>115</v>
      </c>
      <c r="C25" s="17">
        <v>43191</v>
      </c>
      <c r="D25" s="17">
        <v>43165</v>
      </c>
      <c r="E25" s="17"/>
      <c r="F25" s="17"/>
      <c r="G25" s="1">
        <f t="shared" si="0"/>
        <v>-26</v>
      </c>
      <c r="H25" s="16">
        <f t="shared" si="1"/>
        <v>-2990</v>
      </c>
    </row>
    <row r="26" spans="1:8" ht="15">
      <c r="A26" s="28" t="s">
        <v>44</v>
      </c>
      <c r="B26" s="16">
        <v>450</v>
      </c>
      <c r="C26" s="17">
        <v>43191</v>
      </c>
      <c r="D26" s="17">
        <v>43165</v>
      </c>
      <c r="E26" s="17"/>
      <c r="F26" s="17"/>
      <c r="G26" s="1">
        <f t="shared" si="0"/>
        <v>-26</v>
      </c>
      <c r="H26" s="16">
        <f t="shared" si="1"/>
        <v>-11700</v>
      </c>
    </row>
    <row r="27" spans="1:8" ht="15">
      <c r="A27" s="28" t="s">
        <v>45</v>
      </c>
      <c r="B27" s="16">
        <v>380</v>
      </c>
      <c r="C27" s="17">
        <v>43191</v>
      </c>
      <c r="D27" s="17">
        <v>43165</v>
      </c>
      <c r="E27" s="17"/>
      <c r="F27" s="17"/>
      <c r="G27" s="1">
        <f t="shared" si="0"/>
        <v>-26</v>
      </c>
      <c r="H27" s="16">
        <f t="shared" si="1"/>
        <v>-9880</v>
      </c>
    </row>
    <row r="28" spans="1:8" ht="15">
      <c r="A28" s="28" t="s">
        <v>46</v>
      </c>
      <c r="B28" s="16">
        <v>1248</v>
      </c>
      <c r="C28" s="17">
        <v>43191</v>
      </c>
      <c r="D28" s="17">
        <v>43165</v>
      </c>
      <c r="E28" s="17"/>
      <c r="F28" s="17"/>
      <c r="G28" s="1">
        <f t="shared" si="0"/>
        <v>-26</v>
      </c>
      <c r="H28" s="16">
        <f t="shared" si="1"/>
        <v>-32448</v>
      </c>
    </row>
    <row r="29" spans="1:8" ht="15">
      <c r="A29" s="28" t="s">
        <v>47</v>
      </c>
      <c r="B29" s="16">
        <v>326.92</v>
      </c>
      <c r="C29" s="17">
        <v>43191</v>
      </c>
      <c r="D29" s="17">
        <v>43165</v>
      </c>
      <c r="E29" s="17"/>
      <c r="F29" s="17"/>
      <c r="G29" s="1">
        <f t="shared" si="0"/>
        <v>-26</v>
      </c>
      <c r="H29" s="16">
        <f t="shared" si="1"/>
        <v>-8499.92</v>
      </c>
    </row>
    <row r="30" spans="1:8" ht="15">
      <c r="A30" s="28" t="s">
        <v>48</v>
      </c>
      <c r="B30" s="16">
        <v>863</v>
      </c>
      <c r="C30" s="17">
        <v>43162</v>
      </c>
      <c r="D30" s="17">
        <v>43165</v>
      </c>
      <c r="E30" s="17"/>
      <c r="F30" s="17"/>
      <c r="G30" s="1">
        <f t="shared" si="0"/>
        <v>3</v>
      </c>
      <c r="H30" s="16">
        <f t="shared" si="1"/>
        <v>2589</v>
      </c>
    </row>
    <row r="31" spans="1:8" ht="15">
      <c r="A31" s="28" t="s">
        <v>49</v>
      </c>
      <c r="B31" s="16">
        <v>2350</v>
      </c>
      <c r="C31" s="17">
        <v>43202</v>
      </c>
      <c r="D31" s="17">
        <v>43175</v>
      </c>
      <c r="E31" s="17"/>
      <c r="F31" s="17"/>
      <c r="G31" s="1">
        <f t="shared" si="0"/>
        <v>-27</v>
      </c>
      <c r="H31" s="16">
        <f t="shared" si="1"/>
        <v>-63450</v>
      </c>
    </row>
    <row r="32" spans="1:8" ht="15">
      <c r="A32" s="28" t="s">
        <v>50</v>
      </c>
      <c r="B32" s="16">
        <v>225</v>
      </c>
      <c r="C32" s="17">
        <v>43202</v>
      </c>
      <c r="D32" s="17">
        <v>43189</v>
      </c>
      <c r="E32" s="17"/>
      <c r="F32" s="17"/>
      <c r="G32" s="1">
        <f t="shared" si="0"/>
        <v>-13</v>
      </c>
      <c r="H32" s="16">
        <f t="shared" si="1"/>
        <v>-2925</v>
      </c>
    </row>
    <row r="33" spans="1:8" ht="15">
      <c r="A33" s="28" t="s">
        <v>51</v>
      </c>
      <c r="B33" s="16">
        <v>285</v>
      </c>
      <c r="C33" s="17">
        <v>43202</v>
      </c>
      <c r="D33" s="17">
        <v>43189</v>
      </c>
      <c r="E33" s="17"/>
      <c r="F33" s="17"/>
      <c r="G33" s="1">
        <f t="shared" si="0"/>
        <v>-13</v>
      </c>
      <c r="H33" s="16">
        <f t="shared" si="1"/>
        <v>-3705</v>
      </c>
    </row>
    <row r="34" spans="1:8" ht="15">
      <c r="A34" s="28" t="s">
        <v>52</v>
      </c>
      <c r="B34" s="16">
        <v>285</v>
      </c>
      <c r="C34" s="17">
        <v>43216</v>
      </c>
      <c r="D34" s="17">
        <v>43189</v>
      </c>
      <c r="E34" s="17"/>
      <c r="F34" s="17"/>
      <c r="G34" s="1">
        <f t="shared" si="0"/>
        <v>-27</v>
      </c>
      <c r="H34" s="16">
        <f t="shared" si="1"/>
        <v>-7695</v>
      </c>
    </row>
    <row r="35" spans="1:8" ht="15">
      <c r="A35" s="28" t="s">
        <v>53</v>
      </c>
      <c r="B35" s="16">
        <v>2121.14</v>
      </c>
      <c r="C35" s="17">
        <v>43202</v>
      </c>
      <c r="D35" s="17">
        <v>43189</v>
      </c>
      <c r="E35" s="17"/>
      <c r="F35" s="17"/>
      <c r="G35" s="1">
        <f t="shared" si="0"/>
        <v>-13</v>
      </c>
      <c r="H35" s="16">
        <f t="shared" si="1"/>
        <v>-27574.82</v>
      </c>
    </row>
    <row r="36" spans="1:8" ht="15">
      <c r="A36" s="28" t="s">
        <v>54</v>
      </c>
      <c r="B36" s="16">
        <v>6875.43</v>
      </c>
      <c r="C36" s="17">
        <v>43191</v>
      </c>
      <c r="D36" s="17">
        <v>43189</v>
      </c>
      <c r="E36" s="17"/>
      <c r="F36" s="17"/>
      <c r="G36" s="1">
        <f t="shared" si="0"/>
        <v>-2</v>
      </c>
      <c r="H36" s="16">
        <f t="shared" si="1"/>
        <v>-13750.86</v>
      </c>
    </row>
    <row r="37" spans="1:8" ht="15">
      <c r="A37" s="28" t="s">
        <v>55</v>
      </c>
      <c r="B37" s="16">
        <v>15.6</v>
      </c>
      <c r="C37" s="17">
        <v>43216</v>
      </c>
      <c r="D37" s="17">
        <v>43189</v>
      </c>
      <c r="E37" s="17"/>
      <c r="F37" s="17"/>
      <c r="G37" s="1">
        <f t="shared" si="0"/>
        <v>-27</v>
      </c>
      <c r="H37" s="16">
        <f t="shared" si="1"/>
        <v>-421.2</v>
      </c>
    </row>
    <row r="38" spans="1:8" ht="15">
      <c r="A38" s="28" t="s">
        <v>56</v>
      </c>
      <c r="B38" s="16">
        <v>6272</v>
      </c>
      <c r="C38" s="17">
        <v>43216</v>
      </c>
      <c r="D38" s="17">
        <v>43189</v>
      </c>
      <c r="E38" s="17"/>
      <c r="F38" s="17"/>
      <c r="G38" s="1">
        <f t="shared" si="0"/>
        <v>-27</v>
      </c>
      <c r="H38" s="16">
        <f t="shared" si="1"/>
        <v>-169344</v>
      </c>
    </row>
    <row r="39" spans="1:8" ht="15">
      <c r="A39" s="28" t="s">
        <v>57</v>
      </c>
      <c r="B39" s="16">
        <v>522.2</v>
      </c>
      <c r="C39" s="17">
        <v>43202</v>
      </c>
      <c r="D39" s="17">
        <v>43189</v>
      </c>
      <c r="E39" s="17"/>
      <c r="F39" s="17"/>
      <c r="G39" s="1">
        <f t="shared" si="0"/>
        <v>-13</v>
      </c>
      <c r="H39" s="16">
        <f t="shared" si="1"/>
        <v>-6788.6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54046.13</v>
      </c>
      <c r="C1">
        <f>COUNTA(A4:A203)</f>
        <v>43</v>
      </c>
      <c r="G1" s="20">
        <f>IF(B1&lt;&gt;0,H1/B1,0)</f>
        <v>-17.75121271402781</v>
      </c>
      <c r="H1" s="19">
        <f>SUM(H4:H195)</f>
        <v>-959384.35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119.8</v>
      </c>
      <c r="C4" s="17">
        <v>43225</v>
      </c>
      <c r="D4" s="17">
        <v>43206</v>
      </c>
      <c r="E4" s="17"/>
      <c r="F4" s="17"/>
      <c r="G4" s="1">
        <f>D4-C4-(F4-E4)</f>
        <v>-19</v>
      </c>
      <c r="H4" s="16">
        <f>B4*G4</f>
        <v>-2276.2</v>
      </c>
    </row>
    <row r="5" spans="1:8" ht="15">
      <c r="A5" s="28" t="s">
        <v>59</v>
      </c>
      <c r="B5" s="16">
        <v>238</v>
      </c>
      <c r="C5" s="17">
        <v>43223</v>
      </c>
      <c r="D5" s="17">
        <v>43206</v>
      </c>
      <c r="E5" s="17"/>
      <c r="F5" s="17"/>
      <c r="G5" s="1">
        <f aca="true" t="shared" si="0" ref="G5:G68">D5-C5-(F5-E5)</f>
        <v>-17</v>
      </c>
      <c r="H5" s="16">
        <f aca="true" t="shared" si="1" ref="H5:H68">B5*G5</f>
        <v>-4046</v>
      </c>
    </row>
    <row r="6" spans="1:8" ht="15">
      <c r="A6" s="28" t="s">
        <v>60</v>
      </c>
      <c r="B6" s="16">
        <v>7131.43</v>
      </c>
      <c r="C6" s="17">
        <v>43223</v>
      </c>
      <c r="D6" s="17">
        <v>43206</v>
      </c>
      <c r="E6" s="17"/>
      <c r="F6" s="17"/>
      <c r="G6" s="1">
        <f t="shared" si="0"/>
        <v>-17</v>
      </c>
      <c r="H6" s="16">
        <f t="shared" si="1"/>
        <v>-121234.31</v>
      </c>
    </row>
    <row r="7" spans="1:8" ht="15">
      <c r="A7" s="28" t="s">
        <v>61</v>
      </c>
      <c r="B7" s="16">
        <v>1881.6</v>
      </c>
      <c r="C7" s="17">
        <v>43223</v>
      </c>
      <c r="D7" s="17">
        <v>43206</v>
      </c>
      <c r="E7" s="17"/>
      <c r="F7" s="17"/>
      <c r="G7" s="1">
        <f t="shared" si="0"/>
        <v>-17</v>
      </c>
      <c r="H7" s="16">
        <f t="shared" si="1"/>
        <v>-31987.199999999997</v>
      </c>
    </row>
    <row r="8" spans="1:8" ht="15">
      <c r="A8" s="28" t="s">
        <v>62</v>
      </c>
      <c r="B8" s="16">
        <v>2797.71</v>
      </c>
      <c r="C8" s="17">
        <v>43229</v>
      </c>
      <c r="D8" s="17">
        <v>43206</v>
      </c>
      <c r="E8" s="17"/>
      <c r="F8" s="17"/>
      <c r="G8" s="1">
        <f t="shared" si="0"/>
        <v>-23</v>
      </c>
      <c r="H8" s="16">
        <f t="shared" si="1"/>
        <v>-64347.33</v>
      </c>
    </row>
    <row r="9" spans="1:8" ht="15">
      <c r="A9" s="28" t="s">
        <v>63</v>
      </c>
      <c r="B9" s="16">
        <v>264</v>
      </c>
      <c r="C9" s="17">
        <v>43224</v>
      </c>
      <c r="D9" s="17">
        <v>43206</v>
      </c>
      <c r="E9" s="17"/>
      <c r="F9" s="17"/>
      <c r="G9" s="1">
        <f t="shared" si="0"/>
        <v>-18</v>
      </c>
      <c r="H9" s="16">
        <f t="shared" si="1"/>
        <v>-4752</v>
      </c>
    </row>
    <row r="10" spans="1:8" ht="15">
      <c r="A10" s="28" t="s">
        <v>64</v>
      </c>
      <c r="B10" s="16">
        <v>597.54</v>
      </c>
      <c r="C10" s="17">
        <v>43236</v>
      </c>
      <c r="D10" s="17">
        <v>43230</v>
      </c>
      <c r="E10" s="17"/>
      <c r="F10" s="17"/>
      <c r="G10" s="1">
        <f t="shared" si="0"/>
        <v>-6</v>
      </c>
      <c r="H10" s="16">
        <f t="shared" si="1"/>
        <v>-3585.24</v>
      </c>
    </row>
    <row r="11" spans="1:8" ht="15">
      <c r="A11" s="28" t="s">
        <v>65</v>
      </c>
      <c r="B11" s="16">
        <v>41.86</v>
      </c>
      <c r="C11" s="17">
        <v>43229</v>
      </c>
      <c r="D11" s="17">
        <v>43230</v>
      </c>
      <c r="E11" s="17"/>
      <c r="F11" s="17"/>
      <c r="G11" s="1">
        <f t="shared" si="0"/>
        <v>1</v>
      </c>
      <c r="H11" s="16">
        <f t="shared" si="1"/>
        <v>41.86</v>
      </c>
    </row>
    <row r="12" spans="1:8" ht="15">
      <c r="A12" s="28" t="s">
        <v>66</v>
      </c>
      <c r="B12" s="16">
        <v>231.53</v>
      </c>
      <c r="C12" s="17">
        <v>43244</v>
      </c>
      <c r="D12" s="17">
        <v>43230</v>
      </c>
      <c r="E12" s="17"/>
      <c r="F12" s="17"/>
      <c r="G12" s="1">
        <f t="shared" si="0"/>
        <v>-14</v>
      </c>
      <c r="H12" s="16">
        <f t="shared" si="1"/>
        <v>-3241.42</v>
      </c>
    </row>
    <row r="13" spans="1:8" ht="15">
      <c r="A13" s="28" t="s">
        <v>67</v>
      </c>
      <c r="B13" s="16">
        <v>140</v>
      </c>
      <c r="C13" s="17">
        <v>43236</v>
      </c>
      <c r="D13" s="17">
        <v>43230</v>
      </c>
      <c r="E13" s="17"/>
      <c r="F13" s="17"/>
      <c r="G13" s="1">
        <f t="shared" si="0"/>
        <v>-6</v>
      </c>
      <c r="H13" s="16">
        <f t="shared" si="1"/>
        <v>-840</v>
      </c>
    </row>
    <row r="14" spans="1:8" ht="15">
      <c r="A14" s="28" t="s">
        <v>68</v>
      </c>
      <c r="B14" s="16">
        <v>170</v>
      </c>
      <c r="C14" s="17">
        <v>43236</v>
      </c>
      <c r="D14" s="17">
        <v>43230</v>
      </c>
      <c r="E14" s="17"/>
      <c r="F14" s="17"/>
      <c r="G14" s="1">
        <f t="shared" si="0"/>
        <v>-6</v>
      </c>
      <c r="H14" s="16">
        <f t="shared" si="1"/>
        <v>-1020</v>
      </c>
    </row>
    <row r="15" spans="1:8" ht="15">
      <c r="A15" s="28" t="s">
        <v>69</v>
      </c>
      <c r="B15" s="16">
        <v>7350.86</v>
      </c>
      <c r="C15" s="17">
        <v>43244</v>
      </c>
      <c r="D15" s="17">
        <v>43230</v>
      </c>
      <c r="E15" s="17"/>
      <c r="F15" s="17"/>
      <c r="G15" s="1">
        <f t="shared" si="0"/>
        <v>-14</v>
      </c>
      <c r="H15" s="16">
        <f t="shared" si="1"/>
        <v>-102912.04</v>
      </c>
    </row>
    <row r="16" spans="1:8" ht="15">
      <c r="A16" s="28" t="s">
        <v>70</v>
      </c>
      <c r="B16" s="16">
        <v>120</v>
      </c>
      <c r="C16" s="17">
        <v>43244</v>
      </c>
      <c r="D16" s="17">
        <v>43230</v>
      </c>
      <c r="E16" s="17"/>
      <c r="F16" s="17"/>
      <c r="G16" s="1">
        <f t="shared" si="0"/>
        <v>-14</v>
      </c>
      <c r="H16" s="16">
        <f t="shared" si="1"/>
        <v>-1680</v>
      </c>
    </row>
    <row r="17" spans="1:8" ht="15">
      <c r="A17" s="28" t="s">
        <v>71</v>
      </c>
      <c r="B17" s="16">
        <v>64</v>
      </c>
      <c r="C17" s="17">
        <v>43244</v>
      </c>
      <c r="D17" s="17">
        <v>43230</v>
      </c>
      <c r="E17" s="17"/>
      <c r="F17" s="17"/>
      <c r="G17" s="1">
        <f t="shared" si="0"/>
        <v>-14</v>
      </c>
      <c r="H17" s="16">
        <f t="shared" si="1"/>
        <v>-896</v>
      </c>
    </row>
    <row r="18" spans="1:8" ht="15">
      <c r="A18" s="28" t="s">
        <v>72</v>
      </c>
      <c r="B18" s="16">
        <v>30.76</v>
      </c>
      <c r="C18" s="17">
        <v>43236</v>
      </c>
      <c r="D18" s="17">
        <v>43230</v>
      </c>
      <c r="E18" s="17"/>
      <c r="F18" s="17"/>
      <c r="G18" s="1">
        <f t="shared" si="0"/>
        <v>-6</v>
      </c>
      <c r="H18" s="16">
        <f t="shared" si="1"/>
        <v>-184.56</v>
      </c>
    </row>
    <row r="19" spans="1:8" ht="15">
      <c r="A19" s="28" t="s">
        <v>73</v>
      </c>
      <c r="B19" s="16">
        <v>109.2</v>
      </c>
      <c r="C19" s="17">
        <v>43236</v>
      </c>
      <c r="D19" s="17">
        <v>43230</v>
      </c>
      <c r="E19" s="17"/>
      <c r="F19" s="17"/>
      <c r="G19" s="1">
        <f t="shared" si="0"/>
        <v>-6</v>
      </c>
      <c r="H19" s="16">
        <f t="shared" si="1"/>
        <v>-655.2</v>
      </c>
    </row>
    <row r="20" spans="1:8" ht="15">
      <c r="A20" s="28" t="s">
        <v>74</v>
      </c>
      <c r="B20" s="16">
        <v>86</v>
      </c>
      <c r="C20" s="17">
        <v>43254</v>
      </c>
      <c r="D20" s="17">
        <v>43230</v>
      </c>
      <c r="E20" s="17"/>
      <c r="F20" s="17"/>
      <c r="G20" s="1">
        <f t="shared" si="0"/>
        <v>-24</v>
      </c>
      <c r="H20" s="16">
        <f t="shared" si="1"/>
        <v>-2064</v>
      </c>
    </row>
    <row r="21" spans="1:8" ht="15">
      <c r="A21" s="28" t="s">
        <v>75</v>
      </c>
      <c r="B21" s="16">
        <v>576.91</v>
      </c>
      <c r="C21" s="17">
        <v>43254</v>
      </c>
      <c r="D21" s="17">
        <v>43230</v>
      </c>
      <c r="E21" s="17"/>
      <c r="F21" s="17"/>
      <c r="G21" s="1">
        <f t="shared" si="0"/>
        <v>-24</v>
      </c>
      <c r="H21" s="16">
        <f t="shared" si="1"/>
        <v>-13845.84</v>
      </c>
    </row>
    <row r="22" spans="1:8" ht="15">
      <c r="A22" s="28" t="s">
        <v>76</v>
      </c>
      <c r="B22" s="16">
        <v>312.9</v>
      </c>
      <c r="C22" s="17">
        <v>43258</v>
      </c>
      <c r="D22" s="17">
        <v>43230</v>
      </c>
      <c r="E22" s="17"/>
      <c r="F22" s="17"/>
      <c r="G22" s="1">
        <f t="shared" si="0"/>
        <v>-28</v>
      </c>
      <c r="H22" s="16">
        <f t="shared" si="1"/>
        <v>-8761.199999999999</v>
      </c>
    </row>
    <row r="23" spans="1:8" ht="15">
      <c r="A23" s="28" t="s">
        <v>77</v>
      </c>
      <c r="B23" s="16">
        <v>318.07</v>
      </c>
      <c r="C23" s="17">
        <v>43258</v>
      </c>
      <c r="D23" s="17">
        <v>43230</v>
      </c>
      <c r="E23" s="17"/>
      <c r="F23" s="17"/>
      <c r="G23" s="1">
        <f t="shared" si="0"/>
        <v>-28</v>
      </c>
      <c r="H23" s="16">
        <f t="shared" si="1"/>
        <v>-8905.96</v>
      </c>
    </row>
    <row r="24" spans="1:8" ht="15">
      <c r="A24" s="28" t="s">
        <v>78</v>
      </c>
      <c r="B24" s="16">
        <v>850</v>
      </c>
      <c r="C24" s="17">
        <v>43258</v>
      </c>
      <c r="D24" s="17">
        <v>43230</v>
      </c>
      <c r="E24" s="17"/>
      <c r="F24" s="17"/>
      <c r="G24" s="1">
        <f t="shared" si="0"/>
        <v>-28</v>
      </c>
      <c r="H24" s="16">
        <f t="shared" si="1"/>
        <v>-23800</v>
      </c>
    </row>
    <row r="25" spans="1:8" ht="15">
      <c r="A25" s="28" t="s">
        <v>79</v>
      </c>
      <c r="B25" s="16">
        <v>840</v>
      </c>
      <c r="C25" s="17">
        <v>43253</v>
      </c>
      <c r="D25" s="17">
        <v>43230</v>
      </c>
      <c r="E25" s="17"/>
      <c r="F25" s="17"/>
      <c r="G25" s="1">
        <f t="shared" si="0"/>
        <v>-23</v>
      </c>
      <c r="H25" s="16">
        <f t="shared" si="1"/>
        <v>-19320</v>
      </c>
    </row>
    <row r="26" spans="1:8" ht="15">
      <c r="A26" s="28" t="s">
        <v>80</v>
      </c>
      <c r="B26" s="16">
        <v>396.3</v>
      </c>
      <c r="C26" s="17">
        <v>43266</v>
      </c>
      <c r="D26" s="17">
        <v>43248</v>
      </c>
      <c r="E26" s="17"/>
      <c r="F26" s="17"/>
      <c r="G26" s="1">
        <f t="shared" si="0"/>
        <v>-18</v>
      </c>
      <c r="H26" s="16">
        <f t="shared" si="1"/>
        <v>-7133.400000000001</v>
      </c>
    </row>
    <row r="27" spans="1:8" ht="15">
      <c r="A27" s="28" t="s">
        <v>81</v>
      </c>
      <c r="B27" s="16">
        <v>28.41</v>
      </c>
      <c r="C27" s="17">
        <v>43266</v>
      </c>
      <c r="D27" s="17">
        <v>43248</v>
      </c>
      <c r="E27" s="17"/>
      <c r="F27" s="17"/>
      <c r="G27" s="1">
        <f t="shared" si="0"/>
        <v>-18</v>
      </c>
      <c r="H27" s="16">
        <f t="shared" si="1"/>
        <v>-511.38</v>
      </c>
    </row>
    <row r="28" spans="1:8" ht="15">
      <c r="A28" s="28" t="s">
        <v>82</v>
      </c>
      <c r="B28" s="16">
        <v>225</v>
      </c>
      <c r="C28" s="17">
        <v>43267</v>
      </c>
      <c r="D28" s="17">
        <v>43248</v>
      </c>
      <c r="E28" s="17"/>
      <c r="F28" s="17"/>
      <c r="G28" s="1">
        <f t="shared" si="0"/>
        <v>-19</v>
      </c>
      <c r="H28" s="16">
        <f t="shared" si="1"/>
        <v>-4275</v>
      </c>
    </row>
    <row r="29" spans="1:8" ht="15">
      <c r="A29" s="28" t="s">
        <v>83</v>
      </c>
      <c r="B29" s="16">
        <v>39.9</v>
      </c>
      <c r="C29" s="17">
        <v>43271</v>
      </c>
      <c r="D29" s="17">
        <v>43248</v>
      </c>
      <c r="E29" s="17"/>
      <c r="F29" s="17"/>
      <c r="G29" s="1">
        <f t="shared" si="0"/>
        <v>-23</v>
      </c>
      <c r="H29" s="16">
        <f t="shared" si="1"/>
        <v>-917.6999999999999</v>
      </c>
    </row>
    <row r="30" spans="1:8" ht="15">
      <c r="A30" s="28" t="s">
        <v>84</v>
      </c>
      <c r="B30" s="16">
        <v>255.8</v>
      </c>
      <c r="C30" s="17">
        <v>43254</v>
      </c>
      <c r="D30" s="17">
        <v>43248</v>
      </c>
      <c r="E30" s="17"/>
      <c r="F30" s="17"/>
      <c r="G30" s="1">
        <f t="shared" si="0"/>
        <v>-6</v>
      </c>
      <c r="H30" s="16">
        <f t="shared" si="1"/>
        <v>-1534.8000000000002</v>
      </c>
    </row>
    <row r="31" spans="1:8" ht="15">
      <c r="A31" s="28" t="s">
        <v>85</v>
      </c>
      <c r="B31" s="16">
        <v>401.02</v>
      </c>
      <c r="C31" s="17">
        <v>43254</v>
      </c>
      <c r="D31" s="17">
        <v>43248</v>
      </c>
      <c r="E31" s="17"/>
      <c r="F31" s="17"/>
      <c r="G31" s="1">
        <f t="shared" si="0"/>
        <v>-6</v>
      </c>
      <c r="H31" s="16">
        <f t="shared" si="1"/>
        <v>-2406.12</v>
      </c>
    </row>
    <row r="32" spans="1:8" ht="15">
      <c r="A32" s="28" t="s">
        <v>86</v>
      </c>
      <c r="B32" s="16">
        <v>3126.86</v>
      </c>
      <c r="C32" s="17">
        <v>43271</v>
      </c>
      <c r="D32" s="17">
        <v>43248</v>
      </c>
      <c r="E32" s="17"/>
      <c r="F32" s="17"/>
      <c r="G32" s="1">
        <f t="shared" si="0"/>
        <v>-23</v>
      </c>
      <c r="H32" s="16">
        <f t="shared" si="1"/>
        <v>-71917.78</v>
      </c>
    </row>
    <row r="33" spans="1:8" ht="15">
      <c r="A33" s="28" t="s">
        <v>87</v>
      </c>
      <c r="B33" s="16">
        <v>1900.8</v>
      </c>
      <c r="C33" s="17">
        <v>43272</v>
      </c>
      <c r="D33" s="17">
        <v>43248</v>
      </c>
      <c r="E33" s="17"/>
      <c r="F33" s="17"/>
      <c r="G33" s="1">
        <f t="shared" si="0"/>
        <v>-24</v>
      </c>
      <c r="H33" s="16">
        <f t="shared" si="1"/>
        <v>-45619.2</v>
      </c>
    </row>
    <row r="34" spans="1:8" ht="15">
      <c r="A34" s="28" t="s">
        <v>88</v>
      </c>
      <c r="B34" s="16">
        <v>804.57</v>
      </c>
      <c r="C34" s="17">
        <v>43267</v>
      </c>
      <c r="D34" s="17">
        <v>43248</v>
      </c>
      <c r="E34" s="17"/>
      <c r="F34" s="17"/>
      <c r="G34" s="1">
        <f t="shared" si="0"/>
        <v>-19</v>
      </c>
      <c r="H34" s="16">
        <f t="shared" si="1"/>
        <v>-15286.830000000002</v>
      </c>
    </row>
    <row r="35" spans="1:8" ht="15">
      <c r="A35" s="28" t="s">
        <v>89</v>
      </c>
      <c r="B35" s="16">
        <v>1627.43</v>
      </c>
      <c r="C35" s="17">
        <v>43267</v>
      </c>
      <c r="D35" s="17">
        <v>43248</v>
      </c>
      <c r="E35" s="17"/>
      <c r="F35" s="17"/>
      <c r="G35" s="1">
        <f t="shared" si="0"/>
        <v>-19</v>
      </c>
      <c r="H35" s="16">
        <f t="shared" si="1"/>
        <v>-30921.170000000002</v>
      </c>
    </row>
    <row r="36" spans="1:8" ht="15">
      <c r="A36" s="28" t="s">
        <v>90</v>
      </c>
      <c r="B36" s="16">
        <v>1673.14</v>
      </c>
      <c r="C36" s="17">
        <v>43267</v>
      </c>
      <c r="D36" s="17">
        <v>43248</v>
      </c>
      <c r="E36" s="17"/>
      <c r="F36" s="17"/>
      <c r="G36" s="1">
        <f t="shared" si="0"/>
        <v>-19</v>
      </c>
      <c r="H36" s="16">
        <f t="shared" si="1"/>
        <v>-31789.660000000003</v>
      </c>
    </row>
    <row r="37" spans="1:8" ht="15">
      <c r="A37" s="28" t="s">
        <v>91</v>
      </c>
      <c r="B37" s="16">
        <v>1170.28</v>
      </c>
      <c r="C37" s="17">
        <v>43267</v>
      </c>
      <c r="D37" s="17">
        <v>43248</v>
      </c>
      <c r="E37" s="17"/>
      <c r="F37" s="17"/>
      <c r="G37" s="1">
        <f t="shared" si="0"/>
        <v>-19</v>
      </c>
      <c r="H37" s="16">
        <f t="shared" si="1"/>
        <v>-22235.32</v>
      </c>
    </row>
    <row r="38" spans="1:8" ht="15">
      <c r="A38" s="28" t="s">
        <v>92</v>
      </c>
      <c r="B38" s="16">
        <v>641.83</v>
      </c>
      <c r="C38" s="17">
        <v>43285</v>
      </c>
      <c r="D38" s="17">
        <v>43262</v>
      </c>
      <c r="E38" s="17"/>
      <c r="F38" s="17"/>
      <c r="G38" s="1">
        <f t="shared" si="0"/>
        <v>-23</v>
      </c>
      <c r="H38" s="16">
        <f t="shared" si="1"/>
        <v>-14762.09</v>
      </c>
    </row>
    <row r="39" spans="1:8" ht="15">
      <c r="A39" s="28" t="s">
        <v>93</v>
      </c>
      <c r="B39" s="16">
        <v>1305</v>
      </c>
      <c r="C39" s="17">
        <v>43266</v>
      </c>
      <c r="D39" s="17">
        <v>43262</v>
      </c>
      <c r="E39" s="17"/>
      <c r="F39" s="17"/>
      <c r="G39" s="1">
        <f t="shared" si="0"/>
        <v>-4</v>
      </c>
      <c r="H39" s="16">
        <f t="shared" si="1"/>
        <v>-5220</v>
      </c>
    </row>
    <row r="40" spans="1:8" ht="15">
      <c r="A40" s="28" t="s">
        <v>94</v>
      </c>
      <c r="B40" s="16">
        <v>238</v>
      </c>
      <c r="C40" s="17">
        <v>43285</v>
      </c>
      <c r="D40" s="17">
        <v>43262</v>
      </c>
      <c r="E40" s="17"/>
      <c r="F40" s="17"/>
      <c r="G40" s="1">
        <f t="shared" si="0"/>
        <v>-23</v>
      </c>
      <c r="H40" s="16">
        <f t="shared" si="1"/>
        <v>-5474</v>
      </c>
    </row>
    <row r="41" spans="1:8" ht="15">
      <c r="A41" s="28" t="s">
        <v>95</v>
      </c>
      <c r="B41" s="16">
        <v>6290.28</v>
      </c>
      <c r="C41" s="17">
        <v>43285</v>
      </c>
      <c r="D41" s="17">
        <v>43262</v>
      </c>
      <c r="E41" s="17"/>
      <c r="F41" s="17"/>
      <c r="G41" s="1">
        <f t="shared" si="0"/>
        <v>-23</v>
      </c>
      <c r="H41" s="16">
        <f t="shared" si="1"/>
        <v>-144676.44</v>
      </c>
    </row>
    <row r="42" spans="1:8" ht="15">
      <c r="A42" s="28" t="s">
        <v>96</v>
      </c>
      <c r="B42" s="16">
        <v>377.34</v>
      </c>
      <c r="C42" s="17">
        <v>43285</v>
      </c>
      <c r="D42" s="17">
        <v>43262</v>
      </c>
      <c r="E42" s="17"/>
      <c r="F42" s="17"/>
      <c r="G42" s="1">
        <f t="shared" si="0"/>
        <v>-23</v>
      </c>
      <c r="H42" s="16">
        <f t="shared" si="1"/>
        <v>-8678.82</v>
      </c>
    </row>
    <row r="43" spans="1:8" ht="15">
      <c r="A43" s="28" t="s">
        <v>97</v>
      </c>
      <c r="B43" s="16">
        <v>3000</v>
      </c>
      <c r="C43" s="17">
        <v>43260</v>
      </c>
      <c r="D43" s="17">
        <v>43262</v>
      </c>
      <c r="E43" s="17"/>
      <c r="F43" s="17"/>
      <c r="G43" s="1">
        <f t="shared" si="0"/>
        <v>2</v>
      </c>
      <c r="H43" s="16">
        <f t="shared" si="1"/>
        <v>6000</v>
      </c>
    </row>
    <row r="44" spans="1:8" ht="15">
      <c r="A44" s="28" t="s">
        <v>98</v>
      </c>
      <c r="B44" s="16">
        <v>-3000</v>
      </c>
      <c r="C44" s="17">
        <v>43285</v>
      </c>
      <c r="D44" s="17">
        <v>43262</v>
      </c>
      <c r="E44" s="17"/>
      <c r="F44" s="17"/>
      <c r="G44" s="1">
        <f t="shared" si="0"/>
        <v>-23</v>
      </c>
      <c r="H44" s="16">
        <f t="shared" si="1"/>
        <v>69000</v>
      </c>
    </row>
    <row r="45" spans="1:8" ht="15">
      <c r="A45" s="28" t="s">
        <v>99</v>
      </c>
      <c r="B45" s="16">
        <v>3000</v>
      </c>
      <c r="C45" s="17">
        <v>43285</v>
      </c>
      <c r="D45" s="17">
        <v>43262</v>
      </c>
      <c r="E45" s="17"/>
      <c r="F45" s="17"/>
      <c r="G45" s="1">
        <f t="shared" si="0"/>
        <v>-23</v>
      </c>
      <c r="H45" s="16">
        <f t="shared" si="1"/>
        <v>-69000</v>
      </c>
    </row>
    <row r="46" spans="1:8" ht="15">
      <c r="A46" s="28" t="s">
        <v>100</v>
      </c>
      <c r="B46" s="16">
        <v>6272</v>
      </c>
      <c r="C46" s="17">
        <v>43285</v>
      </c>
      <c r="D46" s="17">
        <v>43264</v>
      </c>
      <c r="E46" s="17"/>
      <c r="F46" s="17"/>
      <c r="G46" s="1">
        <f t="shared" si="0"/>
        <v>-21</v>
      </c>
      <c r="H46" s="16">
        <f t="shared" si="1"/>
        <v>-131712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44334.31</v>
      </c>
      <c r="C1">
        <f>COUNTA(A4:A203)</f>
        <v>29</v>
      </c>
      <c r="G1" s="20">
        <f>IF(B1&lt;&gt;0,H1/B1,0)</f>
        <v>-8.876557681849567</v>
      </c>
      <c r="H1" s="19">
        <f>SUM(H4:H195)</f>
        <v>-393536.06000000006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101</v>
      </c>
      <c r="B4" s="16">
        <v>455.85</v>
      </c>
      <c r="C4" s="17">
        <v>43285</v>
      </c>
      <c r="D4" s="17">
        <v>43285</v>
      </c>
      <c r="E4" s="17"/>
      <c r="F4" s="17"/>
      <c r="G4" s="1">
        <f>D4-C4-(F4-E4)</f>
        <v>0</v>
      </c>
      <c r="H4" s="16">
        <f>B4*G4</f>
        <v>0</v>
      </c>
    </row>
    <row r="5" spans="1:8" ht="15">
      <c r="A5" s="28" t="s">
        <v>102</v>
      </c>
      <c r="B5" s="16">
        <v>14.86</v>
      </c>
      <c r="C5" s="17">
        <v>43303</v>
      </c>
      <c r="D5" s="17">
        <v>43285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-267.48</v>
      </c>
    </row>
    <row r="6" spans="1:8" ht="15">
      <c r="A6" s="28" t="s">
        <v>103</v>
      </c>
      <c r="B6" s="16">
        <v>1478.4</v>
      </c>
      <c r="C6" s="17">
        <v>43293</v>
      </c>
      <c r="D6" s="17">
        <v>43285</v>
      </c>
      <c r="E6" s="17"/>
      <c r="F6" s="17"/>
      <c r="G6" s="1">
        <f t="shared" si="0"/>
        <v>-8</v>
      </c>
      <c r="H6" s="16">
        <f t="shared" si="1"/>
        <v>-11827.2</v>
      </c>
    </row>
    <row r="7" spans="1:8" ht="15">
      <c r="A7" s="28" t="s">
        <v>104</v>
      </c>
      <c r="B7" s="16">
        <v>4004.57</v>
      </c>
      <c r="C7" s="17">
        <v>43293</v>
      </c>
      <c r="D7" s="17">
        <v>43285</v>
      </c>
      <c r="E7" s="17"/>
      <c r="F7" s="17"/>
      <c r="G7" s="1">
        <f t="shared" si="0"/>
        <v>-8</v>
      </c>
      <c r="H7" s="16">
        <f t="shared" si="1"/>
        <v>-32036.56</v>
      </c>
    </row>
    <row r="8" spans="1:8" ht="15">
      <c r="A8" s="28" t="s">
        <v>105</v>
      </c>
      <c r="B8" s="16">
        <v>1078.86</v>
      </c>
      <c r="C8" s="17">
        <v>43293</v>
      </c>
      <c r="D8" s="17">
        <v>43285</v>
      </c>
      <c r="E8" s="17"/>
      <c r="F8" s="17"/>
      <c r="G8" s="1">
        <f t="shared" si="0"/>
        <v>-8</v>
      </c>
      <c r="H8" s="16">
        <f t="shared" si="1"/>
        <v>-8630.88</v>
      </c>
    </row>
    <row r="9" spans="1:8" ht="15">
      <c r="A9" s="28" t="s">
        <v>106</v>
      </c>
      <c r="B9" s="16">
        <v>71.2</v>
      </c>
      <c r="C9" s="17">
        <v>43293</v>
      </c>
      <c r="D9" s="17">
        <v>43285</v>
      </c>
      <c r="E9" s="17"/>
      <c r="F9" s="17"/>
      <c r="G9" s="1">
        <f t="shared" si="0"/>
        <v>-8</v>
      </c>
      <c r="H9" s="16">
        <f t="shared" si="1"/>
        <v>-569.6</v>
      </c>
    </row>
    <row r="10" spans="1:8" ht="15">
      <c r="A10" s="28" t="s">
        <v>107</v>
      </c>
      <c r="B10" s="16">
        <v>285</v>
      </c>
      <c r="C10" s="17">
        <v>43303</v>
      </c>
      <c r="D10" s="17">
        <v>43285</v>
      </c>
      <c r="E10" s="17"/>
      <c r="F10" s="17"/>
      <c r="G10" s="1">
        <f t="shared" si="0"/>
        <v>-18</v>
      </c>
      <c r="H10" s="16">
        <f t="shared" si="1"/>
        <v>-5130</v>
      </c>
    </row>
    <row r="11" spans="1:8" ht="15">
      <c r="A11" s="28" t="s">
        <v>108</v>
      </c>
      <c r="B11" s="16">
        <v>120</v>
      </c>
      <c r="C11" s="17">
        <v>43303</v>
      </c>
      <c r="D11" s="17">
        <v>43285</v>
      </c>
      <c r="E11" s="17"/>
      <c r="F11" s="17"/>
      <c r="G11" s="1">
        <f t="shared" si="0"/>
        <v>-18</v>
      </c>
      <c r="H11" s="16">
        <f t="shared" si="1"/>
        <v>-2160</v>
      </c>
    </row>
    <row r="12" spans="1:8" ht="15">
      <c r="A12" s="28" t="s">
        <v>109</v>
      </c>
      <c r="B12" s="16">
        <v>15.88</v>
      </c>
      <c r="C12" s="17">
        <v>43293</v>
      </c>
      <c r="D12" s="17">
        <v>43285</v>
      </c>
      <c r="E12" s="17"/>
      <c r="F12" s="17"/>
      <c r="G12" s="1">
        <f t="shared" si="0"/>
        <v>-8</v>
      </c>
      <c r="H12" s="16">
        <f t="shared" si="1"/>
        <v>-127.04</v>
      </c>
    </row>
    <row r="13" spans="1:8" ht="15">
      <c r="A13" s="28" t="s">
        <v>110</v>
      </c>
      <c r="B13" s="16">
        <v>1200</v>
      </c>
      <c r="C13" s="17">
        <v>43303</v>
      </c>
      <c r="D13" s="17">
        <v>43308</v>
      </c>
      <c r="E13" s="17"/>
      <c r="F13" s="17"/>
      <c r="G13" s="1">
        <f t="shared" si="0"/>
        <v>5</v>
      </c>
      <c r="H13" s="16">
        <f t="shared" si="1"/>
        <v>6000</v>
      </c>
    </row>
    <row r="14" spans="1:8" ht="15">
      <c r="A14" s="28" t="s">
        <v>111</v>
      </c>
      <c r="B14" s="16">
        <v>16.16</v>
      </c>
      <c r="C14" s="17">
        <v>43329</v>
      </c>
      <c r="D14" s="17">
        <v>43308</v>
      </c>
      <c r="E14" s="17"/>
      <c r="F14" s="17"/>
      <c r="G14" s="1">
        <f t="shared" si="0"/>
        <v>-21</v>
      </c>
      <c r="H14" s="16">
        <f t="shared" si="1"/>
        <v>-339.36</v>
      </c>
    </row>
    <row r="15" spans="1:8" ht="15">
      <c r="A15" s="28" t="s">
        <v>112</v>
      </c>
      <c r="B15" s="16">
        <v>40</v>
      </c>
      <c r="C15" s="17">
        <v>43315</v>
      </c>
      <c r="D15" s="17">
        <v>43308</v>
      </c>
      <c r="E15" s="17"/>
      <c r="F15" s="17"/>
      <c r="G15" s="1">
        <f t="shared" si="0"/>
        <v>-7</v>
      </c>
      <c r="H15" s="16">
        <f t="shared" si="1"/>
        <v>-280</v>
      </c>
    </row>
    <row r="16" spans="1:8" ht="15">
      <c r="A16" s="28" t="s">
        <v>113</v>
      </c>
      <c r="B16" s="16">
        <v>3364.57</v>
      </c>
      <c r="C16" s="17">
        <v>43315</v>
      </c>
      <c r="D16" s="17">
        <v>43308</v>
      </c>
      <c r="E16" s="17"/>
      <c r="F16" s="17"/>
      <c r="G16" s="1">
        <f t="shared" si="0"/>
        <v>-7</v>
      </c>
      <c r="H16" s="16">
        <f t="shared" si="1"/>
        <v>-23551.99</v>
      </c>
    </row>
    <row r="17" spans="1:8" ht="15">
      <c r="A17" s="28" t="s">
        <v>114</v>
      </c>
      <c r="B17" s="16">
        <v>2284.8</v>
      </c>
      <c r="C17" s="17">
        <v>43315</v>
      </c>
      <c r="D17" s="17">
        <v>43308</v>
      </c>
      <c r="E17" s="17"/>
      <c r="F17" s="17"/>
      <c r="G17" s="1">
        <f t="shared" si="0"/>
        <v>-7</v>
      </c>
      <c r="H17" s="16">
        <f t="shared" si="1"/>
        <v>-15993.600000000002</v>
      </c>
    </row>
    <row r="18" spans="1:8" ht="15">
      <c r="A18" s="28" t="s">
        <v>115</v>
      </c>
      <c r="B18" s="16">
        <v>556.8</v>
      </c>
      <c r="C18" s="17">
        <v>43315</v>
      </c>
      <c r="D18" s="17">
        <v>43308</v>
      </c>
      <c r="E18" s="17"/>
      <c r="F18" s="17"/>
      <c r="G18" s="1">
        <f t="shared" si="0"/>
        <v>-7</v>
      </c>
      <c r="H18" s="16">
        <f t="shared" si="1"/>
        <v>-3897.5999999999995</v>
      </c>
    </row>
    <row r="19" spans="1:8" ht="15">
      <c r="A19" s="28" t="s">
        <v>116</v>
      </c>
      <c r="B19" s="16">
        <v>2742.86</v>
      </c>
      <c r="C19" s="17">
        <v>43315</v>
      </c>
      <c r="D19" s="17">
        <v>43308</v>
      </c>
      <c r="E19" s="17"/>
      <c r="F19" s="17"/>
      <c r="G19" s="1">
        <f t="shared" si="0"/>
        <v>-7</v>
      </c>
      <c r="H19" s="16">
        <f t="shared" si="1"/>
        <v>-19200.02</v>
      </c>
    </row>
    <row r="20" spans="1:8" ht="15">
      <c r="A20" s="28" t="s">
        <v>117</v>
      </c>
      <c r="B20" s="16">
        <v>2000</v>
      </c>
      <c r="C20" s="17">
        <v>43295</v>
      </c>
      <c r="D20" s="17">
        <v>43308</v>
      </c>
      <c r="E20" s="17"/>
      <c r="F20" s="17"/>
      <c r="G20" s="1">
        <f t="shared" si="0"/>
        <v>13</v>
      </c>
      <c r="H20" s="16">
        <f t="shared" si="1"/>
        <v>26000</v>
      </c>
    </row>
    <row r="21" spans="1:8" ht="15">
      <c r="A21" s="28" t="s">
        <v>118</v>
      </c>
      <c r="B21" s="16">
        <v>9344</v>
      </c>
      <c r="C21" s="17">
        <v>43315</v>
      </c>
      <c r="D21" s="17">
        <v>43308</v>
      </c>
      <c r="E21" s="17"/>
      <c r="F21" s="17"/>
      <c r="G21" s="1">
        <f t="shared" si="0"/>
        <v>-7</v>
      </c>
      <c r="H21" s="16">
        <f t="shared" si="1"/>
        <v>-65408</v>
      </c>
    </row>
    <row r="22" spans="1:8" ht="15">
      <c r="A22" s="28" t="s">
        <v>119</v>
      </c>
      <c r="B22" s="16">
        <v>1596</v>
      </c>
      <c r="C22" s="17">
        <v>43315</v>
      </c>
      <c r="D22" s="17">
        <v>43308</v>
      </c>
      <c r="E22" s="17"/>
      <c r="F22" s="17"/>
      <c r="G22" s="1">
        <f t="shared" si="0"/>
        <v>-7</v>
      </c>
      <c r="H22" s="16">
        <f t="shared" si="1"/>
        <v>-11172</v>
      </c>
    </row>
    <row r="23" spans="1:8" ht="15">
      <c r="A23" s="28" t="s">
        <v>120</v>
      </c>
      <c r="B23" s="16">
        <v>527.8</v>
      </c>
      <c r="C23" s="17">
        <v>43315</v>
      </c>
      <c r="D23" s="17">
        <v>43308</v>
      </c>
      <c r="E23" s="17"/>
      <c r="F23" s="17"/>
      <c r="G23" s="1">
        <f t="shared" si="0"/>
        <v>-7</v>
      </c>
      <c r="H23" s="16">
        <f t="shared" si="1"/>
        <v>-3694.5999999999995</v>
      </c>
    </row>
    <row r="24" spans="1:8" ht="15">
      <c r="A24" s="28" t="s">
        <v>121</v>
      </c>
      <c r="B24" s="16">
        <v>46.13</v>
      </c>
      <c r="C24" s="17">
        <v>43315</v>
      </c>
      <c r="D24" s="17">
        <v>43308</v>
      </c>
      <c r="E24" s="17"/>
      <c r="F24" s="17"/>
      <c r="G24" s="1">
        <f t="shared" si="0"/>
        <v>-7</v>
      </c>
      <c r="H24" s="16">
        <f t="shared" si="1"/>
        <v>-322.91</v>
      </c>
    </row>
    <row r="25" spans="1:8" ht="15">
      <c r="A25" s="28" t="s">
        <v>122</v>
      </c>
      <c r="B25" s="16">
        <v>1287.97</v>
      </c>
      <c r="C25" s="17">
        <v>43315</v>
      </c>
      <c r="D25" s="17">
        <v>43308</v>
      </c>
      <c r="E25" s="17"/>
      <c r="F25" s="17"/>
      <c r="G25" s="1">
        <f t="shared" si="0"/>
        <v>-7</v>
      </c>
      <c r="H25" s="16">
        <f t="shared" si="1"/>
        <v>-9015.79</v>
      </c>
    </row>
    <row r="26" spans="1:8" ht="15">
      <c r="A26" s="28" t="s">
        <v>123</v>
      </c>
      <c r="B26" s="16">
        <v>321.94</v>
      </c>
      <c r="C26" s="17">
        <v>43315</v>
      </c>
      <c r="D26" s="17">
        <v>43308</v>
      </c>
      <c r="E26" s="17"/>
      <c r="F26" s="17"/>
      <c r="G26" s="1">
        <f t="shared" si="0"/>
        <v>-7</v>
      </c>
      <c r="H26" s="16">
        <f t="shared" si="1"/>
        <v>-2253.58</v>
      </c>
    </row>
    <row r="27" spans="1:8" ht="15">
      <c r="A27" s="28" t="s">
        <v>124</v>
      </c>
      <c r="B27" s="16">
        <v>436.32</v>
      </c>
      <c r="C27" s="17">
        <v>43315</v>
      </c>
      <c r="D27" s="17">
        <v>43308</v>
      </c>
      <c r="E27" s="17"/>
      <c r="F27" s="17"/>
      <c r="G27" s="1">
        <f t="shared" si="0"/>
        <v>-7</v>
      </c>
      <c r="H27" s="16">
        <f t="shared" si="1"/>
        <v>-3054.24</v>
      </c>
    </row>
    <row r="28" spans="1:8" ht="15">
      <c r="A28" s="28" t="s">
        <v>125</v>
      </c>
      <c r="B28" s="16">
        <v>8886.85</v>
      </c>
      <c r="C28" s="17">
        <v>43342</v>
      </c>
      <c r="D28" s="17">
        <v>43321</v>
      </c>
      <c r="E28" s="17"/>
      <c r="F28" s="17"/>
      <c r="G28" s="1">
        <f t="shared" si="0"/>
        <v>-21</v>
      </c>
      <c r="H28" s="16">
        <f t="shared" si="1"/>
        <v>-186623.85</v>
      </c>
    </row>
    <row r="29" spans="1:8" ht="15">
      <c r="A29" s="28" t="s">
        <v>126</v>
      </c>
      <c r="B29" s="16">
        <v>14.49</v>
      </c>
      <c r="C29" s="17">
        <v>43345</v>
      </c>
      <c r="D29" s="17">
        <v>43321</v>
      </c>
      <c r="E29" s="17"/>
      <c r="F29" s="17"/>
      <c r="G29" s="1">
        <f t="shared" si="0"/>
        <v>-24</v>
      </c>
      <c r="H29" s="16">
        <f t="shared" si="1"/>
        <v>-347.76</v>
      </c>
    </row>
    <row r="30" spans="1:8" ht="15">
      <c r="A30" s="28" t="s">
        <v>127</v>
      </c>
      <c r="B30" s="16">
        <v>1500</v>
      </c>
      <c r="C30" s="17">
        <v>43329</v>
      </c>
      <c r="D30" s="17">
        <v>43321</v>
      </c>
      <c r="E30" s="17"/>
      <c r="F30" s="17"/>
      <c r="G30" s="1">
        <f t="shared" si="0"/>
        <v>-8</v>
      </c>
      <c r="H30" s="16">
        <f t="shared" si="1"/>
        <v>-12000</v>
      </c>
    </row>
    <row r="31" spans="1:8" ht="15">
      <c r="A31" s="28" t="s">
        <v>128</v>
      </c>
      <c r="B31" s="16">
        <v>318</v>
      </c>
      <c r="C31" s="17">
        <v>43345</v>
      </c>
      <c r="D31" s="17">
        <v>43321</v>
      </c>
      <c r="E31" s="17"/>
      <c r="F31" s="17"/>
      <c r="G31" s="1">
        <f t="shared" si="0"/>
        <v>-24</v>
      </c>
      <c r="H31" s="16">
        <f t="shared" si="1"/>
        <v>-7632</v>
      </c>
    </row>
    <row r="32" spans="1:8" ht="15">
      <c r="A32" s="28" t="s">
        <v>129</v>
      </c>
      <c r="B32" s="16">
        <v>325</v>
      </c>
      <c r="C32" s="17">
        <v>43321</v>
      </c>
      <c r="D32" s="17">
        <v>43321</v>
      </c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30569.76</v>
      </c>
      <c r="C1">
        <f>COUNTA(A4:A203)</f>
        <v>33</v>
      </c>
      <c r="G1" s="20">
        <f>IF(B1&lt;&gt;0,H1/B1,0)</f>
        <v>-9.366990450693757</v>
      </c>
      <c r="H1" s="19">
        <f>SUM(H4:H195)</f>
        <v>-286346.64999999997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130</v>
      </c>
      <c r="B4" s="16">
        <v>6.27</v>
      </c>
      <c r="C4" s="17">
        <v>43384</v>
      </c>
      <c r="D4" s="17">
        <v>43375</v>
      </c>
      <c r="E4" s="17"/>
      <c r="F4" s="17"/>
      <c r="G4" s="1">
        <f>D4-C4-(F4-E4)</f>
        <v>-9</v>
      </c>
      <c r="H4" s="16">
        <f>B4*G4</f>
        <v>-56.42999999999999</v>
      </c>
    </row>
    <row r="5" spans="1:8" ht="15">
      <c r="A5" s="28" t="s">
        <v>131</v>
      </c>
      <c r="B5" s="16">
        <v>225</v>
      </c>
      <c r="C5" s="17">
        <v>43384</v>
      </c>
      <c r="D5" s="17">
        <v>43375</v>
      </c>
      <c r="E5" s="17"/>
      <c r="F5" s="17"/>
      <c r="G5" s="1">
        <f aca="true" t="shared" si="0" ref="G5:G68">D5-C5-(F5-E5)</f>
        <v>-9</v>
      </c>
      <c r="H5" s="16">
        <f aca="true" t="shared" si="1" ref="H5:H68">B5*G5</f>
        <v>-2025</v>
      </c>
    </row>
    <row r="6" spans="1:8" ht="15">
      <c r="A6" s="28" t="s">
        <v>132</v>
      </c>
      <c r="B6" s="16">
        <v>285</v>
      </c>
      <c r="C6" s="17">
        <v>43384</v>
      </c>
      <c r="D6" s="17">
        <v>43375</v>
      </c>
      <c r="E6" s="17"/>
      <c r="F6" s="17"/>
      <c r="G6" s="1">
        <f t="shared" si="0"/>
        <v>-9</v>
      </c>
      <c r="H6" s="16">
        <f t="shared" si="1"/>
        <v>-2565</v>
      </c>
    </row>
    <row r="7" spans="1:8" ht="15">
      <c r="A7" s="28" t="s">
        <v>133</v>
      </c>
      <c r="B7" s="16">
        <v>285</v>
      </c>
      <c r="C7" s="17">
        <v>43398</v>
      </c>
      <c r="D7" s="17">
        <v>43375</v>
      </c>
      <c r="E7" s="17"/>
      <c r="F7" s="17"/>
      <c r="G7" s="1">
        <f t="shared" si="0"/>
        <v>-23</v>
      </c>
      <c r="H7" s="16">
        <f t="shared" si="1"/>
        <v>-6555</v>
      </c>
    </row>
    <row r="8" spans="1:8" ht="15">
      <c r="A8" s="28" t="s">
        <v>134</v>
      </c>
      <c r="B8" s="16">
        <v>120</v>
      </c>
      <c r="C8" s="17">
        <v>43384</v>
      </c>
      <c r="D8" s="17">
        <v>43375</v>
      </c>
      <c r="E8" s="17"/>
      <c r="F8" s="17"/>
      <c r="G8" s="1">
        <f t="shared" si="0"/>
        <v>-9</v>
      </c>
      <c r="H8" s="16">
        <f t="shared" si="1"/>
        <v>-1080</v>
      </c>
    </row>
    <row r="9" spans="1:8" ht="15">
      <c r="A9" s="28" t="s">
        <v>135</v>
      </c>
      <c r="B9" s="16">
        <v>118</v>
      </c>
      <c r="C9" s="17">
        <v>43384</v>
      </c>
      <c r="D9" s="17">
        <v>43375</v>
      </c>
      <c r="E9" s="17"/>
      <c r="F9" s="17"/>
      <c r="G9" s="1">
        <f t="shared" si="0"/>
        <v>-9</v>
      </c>
      <c r="H9" s="16">
        <f t="shared" si="1"/>
        <v>-1062</v>
      </c>
    </row>
    <row r="10" spans="1:8" ht="15">
      <c r="A10" s="28" t="s">
        <v>136</v>
      </c>
      <c r="B10" s="16">
        <v>245</v>
      </c>
      <c r="C10" s="17">
        <v>43390</v>
      </c>
      <c r="D10" s="17">
        <v>43375</v>
      </c>
      <c r="E10" s="17"/>
      <c r="F10" s="17"/>
      <c r="G10" s="1">
        <f t="shared" si="0"/>
        <v>-15</v>
      </c>
      <c r="H10" s="16">
        <f t="shared" si="1"/>
        <v>-3675</v>
      </c>
    </row>
    <row r="11" spans="1:8" ht="15">
      <c r="A11" s="28" t="s">
        <v>137</v>
      </c>
      <c r="B11" s="16">
        <v>252</v>
      </c>
      <c r="C11" s="17">
        <v>43404</v>
      </c>
      <c r="D11" s="17">
        <v>43375</v>
      </c>
      <c r="E11" s="17"/>
      <c r="F11" s="17"/>
      <c r="G11" s="1">
        <f t="shared" si="0"/>
        <v>-29</v>
      </c>
      <c r="H11" s="16">
        <f t="shared" si="1"/>
        <v>-7308</v>
      </c>
    </row>
    <row r="12" spans="1:8" ht="15">
      <c r="A12" s="28" t="s">
        <v>138</v>
      </c>
      <c r="B12" s="16">
        <v>262.81</v>
      </c>
      <c r="C12" s="17">
        <v>43404</v>
      </c>
      <c r="D12" s="17">
        <v>43375</v>
      </c>
      <c r="E12" s="17"/>
      <c r="F12" s="17"/>
      <c r="G12" s="1">
        <f t="shared" si="0"/>
        <v>-29</v>
      </c>
      <c r="H12" s="16">
        <f t="shared" si="1"/>
        <v>-7621.49</v>
      </c>
    </row>
    <row r="13" spans="1:8" ht="15">
      <c r="A13" s="28" t="s">
        <v>139</v>
      </c>
      <c r="B13" s="16">
        <v>573.5</v>
      </c>
      <c r="C13" s="17">
        <v>43391</v>
      </c>
      <c r="D13" s="17">
        <v>43388</v>
      </c>
      <c r="E13" s="17"/>
      <c r="F13" s="17"/>
      <c r="G13" s="1">
        <f t="shared" si="0"/>
        <v>-3</v>
      </c>
      <c r="H13" s="16">
        <f t="shared" si="1"/>
        <v>-1720.5</v>
      </c>
    </row>
    <row r="14" spans="1:8" ht="15">
      <c r="A14" s="28" t="s">
        <v>140</v>
      </c>
      <c r="B14" s="16">
        <v>2540</v>
      </c>
      <c r="C14" s="17">
        <v>43414</v>
      </c>
      <c r="D14" s="17">
        <v>43388</v>
      </c>
      <c r="E14" s="17"/>
      <c r="F14" s="17"/>
      <c r="G14" s="1">
        <f t="shared" si="0"/>
        <v>-26</v>
      </c>
      <c r="H14" s="16">
        <f t="shared" si="1"/>
        <v>-66040</v>
      </c>
    </row>
    <row r="15" spans="1:8" ht="15">
      <c r="A15" s="28" t="s">
        <v>141</v>
      </c>
      <c r="B15" s="16">
        <v>120</v>
      </c>
      <c r="C15" s="17">
        <v>43434</v>
      </c>
      <c r="D15" s="17">
        <v>43419</v>
      </c>
      <c r="E15" s="17"/>
      <c r="F15" s="17"/>
      <c r="G15" s="1">
        <f t="shared" si="0"/>
        <v>-15</v>
      </c>
      <c r="H15" s="16">
        <f t="shared" si="1"/>
        <v>-1800</v>
      </c>
    </row>
    <row r="16" spans="1:8" ht="15">
      <c r="A16" s="28" t="s">
        <v>142</v>
      </c>
      <c r="B16" s="16">
        <v>118</v>
      </c>
      <c r="C16" s="17">
        <v>43433</v>
      </c>
      <c r="D16" s="17">
        <v>43419</v>
      </c>
      <c r="E16" s="17"/>
      <c r="F16" s="17"/>
      <c r="G16" s="1">
        <f t="shared" si="0"/>
        <v>-14</v>
      </c>
      <c r="H16" s="16">
        <f t="shared" si="1"/>
        <v>-1652</v>
      </c>
    </row>
    <row r="17" spans="1:8" ht="15">
      <c r="A17" s="28" t="s">
        <v>143</v>
      </c>
      <c r="B17" s="16">
        <v>989.45</v>
      </c>
      <c r="C17" s="17">
        <v>43414</v>
      </c>
      <c r="D17" s="17">
        <v>43419</v>
      </c>
      <c r="E17" s="17"/>
      <c r="F17" s="17"/>
      <c r="G17" s="1">
        <f t="shared" si="0"/>
        <v>5</v>
      </c>
      <c r="H17" s="16">
        <f t="shared" si="1"/>
        <v>4947.25</v>
      </c>
    </row>
    <row r="18" spans="1:8" ht="15">
      <c r="A18" s="28" t="s">
        <v>144</v>
      </c>
      <c r="B18" s="16">
        <v>1324.4</v>
      </c>
      <c r="C18" s="17">
        <v>43442</v>
      </c>
      <c r="D18" s="17">
        <v>43419</v>
      </c>
      <c r="E18" s="17"/>
      <c r="F18" s="17"/>
      <c r="G18" s="1">
        <f t="shared" si="0"/>
        <v>-23</v>
      </c>
      <c r="H18" s="16">
        <f t="shared" si="1"/>
        <v>-30461.2</v>
      </c>
    </row>
    <row r="19" spans="1:8" ht="15">
      <c r="A19" s="28" t="s">
        <v>145</v>
      </c>
      <c r="B19" s="16">
        <v>7980</v>
      </c>
      <c r="C19" s="17">
        <v>43415</v>
      </c>
      <c r="D19" s="17">
        <v>43419</v>
      </c>
      <c r="E19" s="17"/>
      <c r="F19" s="17"/>
      <c r="G19" s="1">
        <f t="shared" si="0"/>
        <v>4</v>
      </c>
      <c r="H19" s="16">
        <f t="shared" si="1"/>
        <v>31920</v>
      </c>
    </row>
    <row r="20" spans="1:8" ht="15">
      <c r="A20" s="28" t="s">
        <v>146</v>
      </c>
      <c r="B20" s="16">
        <v>4754.1</v>
      </c>
      <c r="C20" s="17">
        <v>43439</v>
      </c>
      <c r="D20" s="17">
        <v>43419</v>
      </c>
      <c r="E20" s="17"/>
      <c r="F20" s="17"/>
      <c r="G20" s="1">
        <f t="shared" si="0"/>
        <v>-20</v>
      </c>
      <c r="H20" s="16">
        <f t="shared" si="1"/>
        <v>-95082</v>
      </c>
    </row>
    <row r="21" spans="1:8" ht="15">
      <c r="A21" s="28" t="s">
        <v>147</v>
      </c>
      <c r="B21" s="16">
        <v>429.8</v>
      </c>
      <c r="C21" s="17">
        <v>43457</v>
      </c>
      <c r="D21" s="17">
        <v>43451</v>
      </c>
      <c r="E21" s="17"/>
      <c r="F21" s="17"/>
      <c r="G21" s="1">
        <f t="shared" si="0"/>
        <v>-6</v>
      </c>
      <c r="H21" s="16">
        <f t="shared" si="1"/>
        <v>-2578.8</v>
      </c>
    </row>
    <row r="22" spans="1:8" ht="15">
      <c r="A22" s="28" t="s">
        <v>148</v>
      </c>
      <c r="B22" s="16">
        <v>568.96</v>
      </c>
      <c r="C22" s="17">
        <v>43457</v>
      </c>
      <c r="D22" s="17">
        <v>43451</v>
      </c>
      <c r="E22" s="17"/>
      <c r="F22" s="17"/>
      <c r="G22" s="1">
        <f t="shared" si="0"/>
        <v>-6</v>
      </c>
      <c r="H22" s="16">
        <f t="shared" si="1"/>
        <v>-3413.76</v>
      </c>
    </row>
    <row r="23" spans="1:8" ht="15">
      <c r="A23" s="28" t="s">
        <v>149</v>
      </c>
      <c r="B23" s="16">
        <v>367</v>
      </c>
      <c r="C23" s="17">
        <v>43462</v>
      </c>
      <c r="D23" s="17">
        <v>43451</v>
      </c>
      <c r="E23" s="17"/>
      <c r="F23" s="17"/>
      <c r="G23" s="1">
        <f t="shared" si="0"/>
        <v>-11</v>
      </c>
      <c r="H23" s="16">
        <f t="shared" si="1"/>
        <v>-4037</v>
      </c>
    </row>
    <row r="24" spans="1:8" ht="15">
      <c r="A24" s="28" t="s">
        <v>150</v>
      </c>
      <c r="B24" s="16">
        <v>331.3</v>
      </c>
      <c r="C24" s="17">
        <v>43462</v>
      </c>
      <c r="D24" s="17">
        <v>43451</v>
      </c>
      <c r="E24" s="17"/>
      <c r="F24" s="17"/>
      <c r="G24" s="1">
        <f t="shared" si="0"/>
        <v>-11</v>
      </c>
      <c r="H24" s="16">
        <f t="shared" si="1"/>
        <v>-3644.3</v>
      </c>
    </row>
    <row r="25" spans="1:8" ht="15">
      <c r="A25" s="28" t="s">
        <v>151</v>
      </c>
      <c r="B25" s="16">
        <v>30</v>
      </c>
      <c r="C25" s="17">
        <v>43471</v>
      </c>
      <c r="D25" s="17">
        <v>43451</v>
      </c>
      <c r="E25" s="17"/>
      <c r="F25" s="17"/>
      <c r="G25" s="1">
        <f t="shared" si="0"/>
        <v>-20</v>
      </c>
      <c r="H25" s="16">
        <f t="shared" si="1"/>
        <v>-600</v>
      </c>
    </row>
    <row r="26" spans="1:8" ht="15">
      <c r="A26" s="28" t="s">
        <v>152</v>
      </c>
      <c r="B26" s="16">
        <v>46.64</v>
      </c>
      <c r="C26" s="17">
        <v>43471</v>
      </c>
      <c r="D26" s="17">
        <v>43451</v>
      </c>
      <c r="E26" s="17"/>
      <c r="F26" s="17"/>
      <c r="G26" s="1">
        <f t="shared" si="0"/>
        <v>-20</v>
      </c>
      <c r="H26" s="16">
        <f t="shared" si="1"/>
        <v>-932.8</v>
      </c>
    </row>
    <row r="27" spans="1:8" ht="15">
      <c r="A27" s="28" t="s">
        <v>153</v>
      </c>
      <c r="B27" s="16">
        <v>362.81</v>
      </c>
      <c r="C27" s="17">
        <v>43471</v>
      </c>
      <c r="D27" s="17">
        <v>43451</v>
      </c>
      <c r="E27" s="17"/>
      <c r="F27" s="17"/>
      <c r="G27" s="1">
        <f t="shared" si="0"/>
        <v>-20</v>
      </c>
      <c r="H27" s="16">
        <f t="shared" si="1"/>
        <v>-7256.2</v>
      </c>
    </row>
    <row r="28" spans="1:8" ht="15">
      <c r="A28" s="28" t="s">
        <v>154</v>
      </c>
      <c r="B28" s="16">
        <v>1351</v>
      </c>
      <c r="C28" s="17">
        <v>43471</v>
      </c>
      <c r="D28" s="17">
        <v>43451</v>
      </c>
      <c r="E28" s="17"/>
      <c r="F28" s="17"/>
      <c r="G28" s="1">
        <f t="shared" si="0"/>
        <v>-20</v>
      </c>
      <c r="H28" s="16">
        <f t="shared" si="1"/>
        <v>-27020</v>
      </c>
    </row>
    <row r="29" spans="1:8" ht="15">
      <c r="A29" s="28" t="s">
        <v>155</v>
      </c>
      <c r="B29" s="16">
        <v>500</v>
      </c>
      <c r="C29" s="17">
        <v>43457</v>
      </c>
      <c r="D29" s="17">
        <v>43451</v>
      </c>
      <c r="E29" s="17"/>
      <c r="F29" s="17"/>
      <c r="G29" s="1">
        <f t="shared" si="0"/>
        <v>-6</v>
      </c>
      <c r="H29" s="16">
        <f t="shared" si="1"/>
        <v>-3000</v>
      </c>
    </row>
    <row r="30" spans="1:8" ht="15">
      <c r="A30" s="28" t="s">
        <v>156</v>
      </c>
      <c r="B30" s="16">
        <v>570</v>
      </c>
      <c r="C30" s="17">
        <v>43457</v>
      </c>
      <c r="D30" s="17">
        <v>43451</v>
      </c>
      <c r="E30" s="17"/>
      <c r="F30" s="17"/>
      <c r="G30" s="1">
        <f t="shared" si="0"/>
        <v>-6</v>
      </c>
      <c r="H30" s="16">
        <f t="shared" si="1"/>
        <v>-3420</v>
      </c>
    </row>
    <row r="31" spans="1:8" ht="15">
      <c r="A31" s="28" t="s">
        <v>157</v>
      </c>
      <c r="B31" s="16">
        <v>225</v>
      </c>
      <c r="C31" s="17">
        <v>43457</v>
      </c>
      <c r="D31" s="17">
        <v>43451</v>
      </c>
      <c r="E31" s="17"/>
      <c r="F31" s="17"/>
      <c r="G31" s="1">
        <f t="shared" si="0"/>
        <v>-6</v>
      </c>
      <c r="H31" s="16">
        <f t="shared" si="1"/>
        <v>-1350</v>
      </c>
    </row>
    <row r="32" spans="1:8" ht="15">
      <c r="A32" s="28" t="s">
        <v>158</v>
      </c>
      <c r="B32" s="16">
        <v>3283.7</v>
      </c>
      <c r="C32" s="17">
        <v>43457</v>
      </c>
      <c r="D32" s="17">
        <v>43451</v>
      </c>
      <c r="E32" s="17"/>
      <c r="F32" s="17"/>
      <c r="G32" s="1">
        <f t="shared" si="0"/>
        <v>-6</v>
      </c>
      <c r="H32" s="16">
        <f t="shared" si="1"/>
        <v>-19702.199999999997</v>
      </c>
    </row>
    <row r="33" spans="1:8" ht="15">
      <c r="A33" s="28" t="s">
        <v>159</v>
      </c>
      <c r="B33" s="16">
        <v>90</v>
      </c>
      <c r="C33" s="17">
        <v>43471</v>
      </c>
      <c r="D33" s="17">
        <v>43451</v>
      </c>
      <c r="E33" s="17"/>
      <c r="F33" s="17"/>
      <c r="G33" s="1">
        <f t="shared" si="0"/>
        <v>-20</v>
      </c>
      <c r="H33" s="16">
        <f t="shared" si="1"/>
        <v>-1800</v>
      </c>
    </row>
    <row r="34" spans="1:8" ht="15">
      <c r="A34" s="28" t="s">
        <v>160</v>
      </c>
      <c r="B34" s="16">
        <v>493.02</v>
      </c>
      <c r="C34" s="17">
        <v>43462</v>
      </c>
      <c r="D34" s="17">
        <v>43451</v>
      </c>
      <c r="E34" s="17"/>
      <c r="F34" s="17"/>
      <c r="G34" s="1">
        <f t="shared" si="0"/>
        <v>-11</v>
      </c>
      <c r="H34" s="16">
        <f t="shared" si="1"/>
        <v>-5423.219999999999</v>
      </c>
    </row>
    <row r="35" spans="1:8" ht="15">
      <c r="A35" s="28" t="s">
        <v>161</v>
      </c>
      <c r="B35" s="16">
        <v>462</v>
      </c>
      <c r="C35" s="17">
        <v>43457</v>
      </c>
      <c r="D35" s="17">
        <v>43451</v>
      </c>
      <c r="E35" s="17"/>
      <c r="F35" s="17"/>
      <c r="G35" s="1">
        <f t="shared" si="0"/>
        <v>-6</v>
      </c>
      <c r="H35" s="16">
        <f t="shared" si="1"/>
        <v>-2772</v>
      </c>
    </row>
    <row r="36" spans="1:8" ht="15">
      <c r="A36" s="28" t="s">
        <v>162</v>
      </c>
      <c r="B36" s="16">
        <v>1260</v>
      </c>
      <c r="C36" s="17">
        <v>43457</v>
      </c>
      <c r="D36" s="17">
        <v>43451</v>
      </c>
      <c r="E36" s="17"/>
      <c r="F36" s="17"/>
      <c r="G36" s="1">
        <f t="shared" si="0"/>
        <v>-6</v>
      </c>
      <c r="H36" s="16">
        <f t="shared" si="1"/>
        <v>-7560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2020-06-09T08:00:04Z</dcterms:modified>
  <cp:category/>
  <cp:version/>
  <cp:contentType/>
  <cp:contentStatus/>
</cp:coreProperties>
</file>