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<sst xmlns="http://schemas.openxmlformats.org/spreadsheetml/2006/main" count="218" uniqueCount="190">
  <si>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</si>
  <si>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</si>
  <si>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</si>
  <si>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</si>
  <si>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</si>
  <si>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</si>
  <si>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</si>
  <si>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</si>
  <si>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</si>
  <si>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</si>
  <si>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</si>
  <si>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</si>
  <si>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</si>
  <si>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</si>
  <si>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</si>
  <si>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</si>
  <si>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</si>
  <si>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</si>
  <si>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</si>
  <si>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</si>
  <si>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di Istruzione Superiore "CARLO URBANI"</t>
  </si>
  <si>
    <t>00121 ROMA (RM) Via dell'Idroscalo, 88 C.F. 97196850586 C.M. RMIS03300B</t>
  </si>
  <si>
    <t>554 del 22/12/2016</t>
  </si>
  <si>
    <t>002827 del 29/12/2016</t>
  </si>
  <si>
    <t>887/PA del 27/12/2016</t>
  </si>
  <si>
    <t>904/PA del 29/12/2016</t>
  </si>
  <si>
    <t>FATTPA 9_16 del 12/10/2016</t>
  </si>
  <si>
    <t>FATTPA 13_16 del 28/12/2016</t>
  </si>
  <si>
    <t>8W00809926 del 06/12/2016</t>
  </si>
  <si>
    <t>8W00804291 del 06/12/2016</t>
  </si>
  <si>
    <t>8W00809745 del 06/12/2016</t>
  </si>
  <si>
    <t>8W00813471 del 06/12/2016</t>
  </si>
  <si>
    <t>000000000089 del 10/01/2017</t>
  </si>
  <si>
    <t>000101 del 31/01/2017</t>
  </si>
  <si>
    <t>00017/17 del 26/01/2017</t>
  </si>
  <si>
    <t>00016/17 del 26/01/2017</t>
  </si>
  <si>
    <t>249E del 19/01/2017</t>
  </si>
  <si>
    <t>142N del 24/01/2017</t>
  </si>
  <si>
    <t>119N del 23/01/2017</t>
  </si>
  <si>
    <t>6 del 23/01/2017</t>
  </si>
  <si>
    <t>7 del 23/01/2017</t>
  </si>
  <si>
    <t>A    2 del 14/01/2017</t>
  </si>
  <si>
    <t>8717003440 del 17/01/2017</t>
  </si>
  <si>
    <t>29 del 31/01/2017</t>
  </si>
  <si>
    <t>6820170120003591 del 26/01/2017</t>
  </si>
  <si>
    <t>FATTPA 2_17 del 26/01/2017</t>
  </si>
  <si>
    <t>51 del 09/02/2017</t>
  </si>
  <si>
    <t>28 del 14/02/2017</t>
  </si>
  <si>
    <t>27 del 14/02/2017</t>
  </si>
  <si>
    <t>000000000707 del 14/02/2017</t>
  </si>
  <si>
    <t>00418/17 del 10/02/2017</t>
  </si>
  <si>
    <t>8717045774 del 13/02/2017</t>
  </si>
  <si>
    <t>02/2017/PA del 18/01/2017</t>
  </si>
  <si>
    <t>8W00124662 del 06/02/2017</t>
  </si>
  <si>
    <t>8W00125318 del 06/02/2017</t>
  </si>
  <si>
    <t>8W00125968 del 06/02/2017</t>
  </si>
  <si>
    <t>8W00132845 del 06/02/2017</t>
  </si>
  <si>
    <t>50 del 07/03/2017</t>
  </si>
  <si>
    <t>49 del 07/03/2017</t>
  </si>
  <si>
    <t>192/PA del 06/03/2017</t>
  </si>
  <si>
    <t>1714000080/PA del 27/02/2017</t>
  </si>
  <si>
    <t>265 FP del 24/02/2017</t>
  </si>
  <si>
    <t>16 del 09/03/2017</t>
  </si>
  <si>
    <t>0000036 del 28/02/2017</t>
  </si>
  <si>
    <t>1530/2017 del 20/02/2017</t>
  </si>
  <si>
    <t>029/2017 del 28/02/2017</t>
  </si>
  <si>
    <t>107 del 23/03/2017</t>
  </si>
  <si>
    <t>226/PA del 17/03/2017</t>
  </si>
  <si>
    <t>18 del 09/03/2017</t>
  </si>
  <si>
    <t>0000053 del 21/03/2017</t>
  </si>
  <si>
    <t>0000054 del 21/03/2017</t>
  </si>
  <si>
    <t>20000462 del 27/03/2017</t>
  </si>
  <si>
    <t>0000056 del 27/03/2017</t>
  </si>
  <si>
    <t>3 del 20/03/2017</t>
  </si>
  <si>
    <t>4/FE del 24/03/2017</t>
  </si>
  <si>
    <t>499 FP del 10/04/2017</t>
  </si>
  <si>
    <t>276/PA del 31/03/2017</t>
  </si>
  <si>
    <t>70 del 12/04/2017</t>
  </si>
  <si>
    <t>71 del 12/04/2017</t>
  </si>
  <si>
    <t>0000057 del 31/03/2017</t>
  </si>
  <si>
    <t>0000064 del 31/03/2017</t>
  </si>
  <si>
    <t>2154 del 13/04/2017</t>
  </si>
  <si>
    <t>000557/PA del 31/03/2017</t>
  </si>
  <si>
    <t>44/PA del 15/03/2017</t>
  </si>
  <si>
    <t>109 del 29/03/2017</t>
  </si>
  <si>
    <t>85 del 18/02/2017</t>
  </si>
  <si>
    <t>8717098352 del 06/04/2017</t>
  </si>
  <si>
    <t>FE42-B/TER del 12/03/2017</t>
  </si>
  <si>
    <t>8W00260451 del 06/04/2017</t>
  </si>
  <si>
    <t>8W00264884 del 06/04/2017</t>
  </si>
  <si>
    <t>8W00259419 del 06/04/2017</t>
  </si>
  <si>
    <t>8W00264924 del 06/04/2017</t>
  </si>
  <si>
    <t>600/V 2017 del 28/04/2017</t>
  </si>
  <si>
    <t>2017   705 del 19/04/2017</t>
  </si>
  <si>
    <t>2017   706 del 19/04/2017</t>
  </si>
  <si>
    <t>8717124941 del 03/05/2017</t>
  </si>
  <si>
    <t>000819 del 28/04/2017</t>
  </si>
  <si>
    <t>20174G01619 del 27/04/2017</t>
  </si>
  <si>
    <t>171400021/PA del 05/05/2017</t>
  </si>
  <si>
    <t>97 del 12/05/2017</t>
  </si>
  <si>
    <t>98 del 12/05/2017</t>
  </si>
  <si>
    <t>00044/PA del 26/05/2017</t>
  </si>
  <si>
    <t>00039/PA del 15/05/2017</t>
  </si>
  <si>
    <t>402/PA del 15/05/2017</t>
  </si>
  <si>
    <t>FATTPA 4_17 del 30/05/2017</t>
  </si>
  <si>
    <t>8717151310 del 23/05/2017</t>
  </si>
  <si>
    <t>FATTPA 7_17 del 05/06/2017</t>
  </si>
  <si>
    <t>PA/170343 del 20/04/2017</t>
  </si>
  <si>
    <t>PA/170365 del 29/04/2017</t>
  </si>
  <si>
    <t>28/E del 15/05/2017</t>
  </si>
  <si>
    <t>1270/2017 del 22/05/2017</t>
  </si>
  <si>
    <t>2/PA del 29/05/2017</t>
  </si>
  <si>
    <t>3/PA del 07/06/2017</t>
  </si>
  <si>
    <t>197 del 09/06/2017</t>
  </si>
  <si>
    <t>8717182015 del 15/06/2017</t>
  </si>
  <si>
    <t>467/PA del 08/06/2017</t>
  </si>
  <si>
    <t>8W00393360 del 07/06/2017</t>
  </si>
  <si>
    <t>8W00390650 del 07/06/2017</t>
  </si>
  <si>
    <t>8W00396485 del 07/06/2017</t>
  </si>
  <si>
    <t>8W00386861 del 07/06/2017</t>
  </si>
  <si>
    <t>122 del 13/06/2017</t>
  </si>
  <si>
    <t>126 del 15/06/2017</t>
  </si>
  <si>
    <t>127 del 15/06/2017</t>
  </si>
  <si>
    <t>121 del 13/06/2017</t>
  </si>
  <si>
    <t>120 del 13/06/2017</t>
  </si>
  <si>
    <t>FATTPA 1_17 del 20/06/2017</t>
  </si>
  <si>
    <t>479/PA del 16/06/2017</t>
  </si>
  <si>
    <t>004/2017 del 26/05/2017</t>
  </si>
  <si>
    <t>1714000349/PA del 27/06/2017</t>
  </si>
  <si>
    <t>001320 del 30/06/2017</t>
  </si>
  <si>
    <t>001319 del 30/06/2017</t>
  </si>
  <si>
    <t>17 del 09/03/2017</t>
  </si>
  <si>
    <t>001318 del 30/06/2017</t>
  </si>
  <si>
    <t>0000187 del 13/07/2017</t>
  </si>
  <si>
    <t>0000176 del 28/06/2017</t>
  </si>
  <si>
    <t>422 del 22/06/2017</t>
  </si>
  <si>
    <t>8717199501 del 17/07/2017</t>
  </si>
  <si>
    <t>2/7 del 28/07/2017</t>
  </si>
  <si>
    <t>8W00514462 del 07/08/2017</t>
  </si>
  <si>
    <t>8W00524555 del 07/08/2017</t>
  </si>
  <si>
    <t>8W00513099 del 07/08/2017</t>
  </si>
  <si>
    <t>8W00517477 del 07/08/2017</t>
  </si>
  <si>
    <t>0000216 del 29/08/2017</t>
  </si>
  <si>
    <t>0000198 del 31/07/2017</t>
  </si>
  <si>
    <t>8717243987 del 31/08/2017</t>
  </si>
  <si>
    <t>703/PA del 15/09/2017</t>
  </si>
  <si>
    <t>688/PA del 06/09/2017</t>
  </si>
  <si>
    <t>FATTPA 9_17 del 08/09/2017</t>
  </si>
  <si>
    <t>FATTPA 2_17 del 27/09/2017</t>
  </si>
  <si>
    <t>FATTPA 8_17 del 26/09/2017</t>
  </si>
  <si>
    <t>0000532 del 27/09/2017</t>
  </si>
  <si>
    <t>ZZ07512043 del 21/09/2017</t>
  </si>
  <si>
    <t>ZZ07512123 del 21/09/2017</t>
  </si>
  <si>
    <t>8717284016 del 21/09/2017</t>
  </si>
  <si>
    <t>3 del 13/09/2017</t>
  </si>
  <si>
    <t>170722 del 18/10/2017</t>
  </si>
  <si>
    <t>170721 del 18/10/2017</t>
  </si>
  <si>
    <t>359 del 20/10/2017</t>
  </si>
  <si>
    <t>2017  1648 del 06/10/2017</t>
  </si>
  <si>
    <t>8717295929 del 06/10/2017</t>
  </si>
  <si>
    <t>AH18179956 del 11/10/2017</t>
  </si>
  <si>
    <t>0000266 del 12/10/2017</t>
  </si>
  <si>
    <t>4 del 04/10/2017</t>
  </si>
  <si>
    <t>A  629 del 28/10/2017</t>
  </si>
  <si>
    <t>8W00656866 del 05/10/2017</t>
  </si>
  <si>
    <t>8W00649880 del 05/10/2017</t>
  </si>
  <si>
    <t>84/2017 del 25/10/2017</t>
  </si>
  <si>
    <t>212 del 23/10/2017</t>
  </si>
  <si>
    <t>0000292 del 31/10/2017</t>
  </si>
  <si>
    <t>237 del 17/11/2017</t>
  </si>
  <si>
    <t>1/E del 24/11/2017</t>
  </si>
  <si>
    <t>1809E del 14/11/2017</t>
  </si>
  <si>
    <t>1425N del 24/11/2017</t>
  </si>
  <si>
    <t>8717346226 del 15/11/2017</t>
  </si>
  <si>
    <t>002020/PA del 15/11/2017</t>
  </si>
  <si>
    <t>861/PA del 13/11/2017</t>
  </si>
  <si>
    <t>FATTPA 101_17 del 07/11/2017</t>
  </si>
  <si>
    <t>FatPAM 1 del 01/12/2017</t>
  </si>
  <si>
    <t>002498 del 29/11/2017</t>
  </si>
  <si>
    <t>916/PA del 30/11/2017</t>
  </si>
  <si>
    <t>FATTPA 9_17 del 30/11/2017</t>
  </si>
  <si>
    <t>933/PA del 11/12/2017</t>
  </si>
  <si>
    <t>AH21919364 del 08/12/2017</t>
  </si>
  <si>
    <t>8717371475 del 07/12/2017</t>
  </si>
  <si>
    <t>419/M del 30/11/2017</t>
  </si>
  <si>
    <t>1510N del 11/12/2017</t>
  </si>
  <si>
    <t>1492N del 07/12/2017</t>
  </si>
  <si>
    <t>6/PA del 06/11/2017</t>
  </si>
  <si>
    <t>7/PA del 06/11/2017</t>
  </si>
  <si>
    <t>95/2017 del 29/11/2017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</si>
</sst>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ddd\ d\ mmmm\ yyyy"/>
    <numFmt numFmtId="166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6" fillId="34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8" fillId="0" borderId="24" xfId="0" applyNumberFormat="1" applyFont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23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" fontId="48" fillId="0" borderId="23" xfId="0" applyNumberFormat="1" applyFont="1" applyBorder="1" applyAlignment="1">
      <alignment horizontal="center" vertical="center"/>
    </xf>
    <xf numFmtId="4" fontId="44" fillId="0" borderId="19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2017</v>
      </c>
    </row>
    <row r="7" spans="1:6" ht="30" customHeight="1">
      <c r="A7" s="29" t="s">
        <v>1</v>
      </c>
      <c r="B7" s="30"/>
      <c r="C7" s="30"/>
      <c r="D7" s="30"/>
      <c r="E7" s="30"/>
      <c r="F7" s="31"/>
    </row>
    <row r="8" spans="1:6" ht="27" customHeight="1">
      <c r="A8" s="29" t="s">
        <v>12</v>
      </c>
      <c r="B8" s="30"/>
      <c r="C8" s="30"/>
      <c r="D8" s="30"/>
      <c r="E8" s="30"/>
      <c r="F8" s="31"/>
    </row>
    <row r="9" spans="1:6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6" ht="29.25" customHeight="1" thickBot="1">
      <c r="A10" s="36">
        <f>SUM(B16:B19)</f>
        <v>172</v>
      </c>
      <c r="B10" s="37"/>
      <c r="C10" s="50">
        <f>SUM(C16:D19)</f>
        <v>184401.34</v>
      </c>
      <c r="D10" s="37"/>
      <c r="E10" s="38">
        <f>('Trimestre 1'!H1+'Trimestre 2'!H1+'Trimestre 3'!H1+'Trimestre 4'!H1)/C10</f>
        <v>-16.427468911017673</v>
      </c>
      <c r="F10" s="3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0" t="s">
        <v>2</v>
      </c>
      <c r="B13" s="41"/>
      <c r="C13" s="41"/>
      <c r="D13" s="41"/>
      <c r="E13" s="41"/>
      <c r="F13" s="42"/>
    </row>
    <row r="14" spans="1:6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54</v>
      </c>
      <c r="C16" s="51">
        <f>'Trimestre 1'!B1</f>
        <v>88678.99</v>
      </c>
      <c r="D16" s="52"/>
      <c r="E16" s="51">
        <f>'Trimestre 1'!G1</f>
        <v>-20.693042850397816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39</v>
      </c>
      <c r="C17" s="51">
        <f>'Trimestre 2'!B1</f>
        <v>53986</v>
      </c>
      <c r="D17" s="52"/>
      <c r="E17" s="51">
        <f>'Trimestre 2'!G1</f>
        <v>-10.774003630570887</v>
      </c>
      <c r="F17" s="53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33</v>
      </c>
      <c r="C18" s="51">
        <f>'Trimestre 3'!B1</f>
        <v>18549.31</v>
      </c>
      <c r="D18" s="52"/>
      <c r="E18" s="51">
        <f>'Trimestre 3'!G1</f>
        <v>-12.460502843501997</v>
      </c>
      <c r="F18" s="53"/>
    </row>
    <row r="19" spans="1:6" ht="21.75" customHeight="1" thickBot="1">
      <c r="A19" s="24" t="s">
        <v>18</v>
      </c>
      <c r="B19" s="25">
        <f>'Trimestre 4'!C1</f>
        <v>46</v>
      </c>
      <c r="C19" s="47">
        <f>'Trimestre 4'!B1</f>
        <v>23187.04</v>
      </c>
      <c r="D19" s="49"/>
      <c r="E19" s="47">
        <f>'Trimestre 4'!G1</f>
        <v>-16.450139819485365</v>
      </c>
      <c r="F19" s="48"/>
    </row>
    <row r="20" spans="1:6" ht="46.5" customHeight="1">
      <c r="A20" s="11"/>
      <c r="B20" s="12"/>
      <c r="C20" s="46"/>
      <c r="D20" s="46"/>
      <c r="E20" s="12"/>
      <c r="F20" s="12"/>
    </row>
  </sheetData>
  <sheetProtection/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88678.99</v>
      </c>
      <c r="C1">
        <f>COUNTA(A4:A203)</f>
        <v>54</v>
      </c>
      <c r="G1" s="20">
        <f>IF(B1&lt;&gt;0,H1/B1,0)</f>
        <v>-20.693042850397816</v>
      </c>
      <c r="H1" s="19">
        <f>SUM(H4:H195)</f>
        <v>-1835038.1399999997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133.54</v>
      </c>
      <c r="C4" s="17">
        <v>42761</v>
      </c>
      <c r="D4" s="17">
        <v>42751</v>
      </c>
      <c r="E4" s="17"/>
      <c r="F4" s="17"/>
      <c r="G4" s="1">
        <f>D4-C4-(F4-E4)</f>
        <v>-10</v>
      </c>
      <c r="H4" s="16">
        <f>B4*G4</f>
        <v>-1335.3999999999999</v>
      </c>
    </row>
    <row r="5" spans="1:8" ht="15">
      <c r="A5" s="28" t="s">
        <v>23</v>
      </c>
      <c r="B5" s="16">
        <v>269.48</v>
      </c>
      <c r="C5" s="17">
        <v>42776</v>
      </c>
      <c r="D5" s="17">
        <v>42751</v>
      </c>
      <c r="E5" s="17"/>
      <c r="F5" s="17"/>
      <c r="G5" s="1">
        <f aca="true" t="shared" si="0" ref="G5:G68">D5-C5-(F5-E5)</f>
        <v>-25</v>
      </c>
      <c r="H5" s="16">
        <f aca="true" t="shared" si="1" ref="H5:H68">B5*G5</f>
        <v>-6737</v>
      </c>
    </row>
    <row r="6" spans="1:8" ht="15">
      <c r="A6" s="28" t="s">
        <v>24</v>
      </c>
      <c r="B6" s="16">
        <v>324.61</v>
      </c>
      <c r="C6" s="17">
        <v>42776</v>
      </c>
      <c r="D6" s="17">
        <v>42751</v>
      </c>
      <c r="E6" s="17"/>
      <c r="F6" s="17"/>
      <c r="G6" s="1">
        <f t="shared" si="0"/>
        <v>-25</v>
      </c>
      <c r="H6" s="16">
        <f t="shared" si="1"/>
        <v>-8115.25</v>
      </c>
    </row>
    <row r="7" spans="1:8" ht="15">
      <c r="A7" s="28" t="s">
        <v>25</v>
      </c>
      <c r="B7" s="16">
        <v>150</v>
      </c>
      <c r="C7" s="17">
        <v>42776</v>
      </c>
      <c r="D7" s="17">
        <v>42751</v>
      </c>
      <c r="E7" s="17"/>
      <c r="F7" s="17"/>
      <c r="G7" s="1">
        <f t="shared" si="0"/>
        <v>-25</v>
      </c>
      <c r="H7" s="16">
        <f t="shared" si="1"/>
        <v>-3750</v>
      </c>
    </row>
    <row r="8" spans="1:8" ht="15">
      <c r="A8" s="28" t="s">
        <v>26</v>
      </c>
      <c r="B8" s="16">
        <v>0</v>
      </c>
      <c r="C8" s="17">
        <v>42687</v>
      </c>
      <c r="D8" s="17">
        <v>42751</v>
      </c>
      <c r="E8" s="17"/>
      <c r="F8" s="17"/>
      <c r="G8" s="1">
        <f t="shared" si="0"/>
        <v>64</v>
      </c>
      <c r="H8" s="16">
        <f t="shared" si="1"/>
        <v>0</v>
      </c>
    </row>
    <row r="9" spans="1:8" ht="15">
      <c r="A9" s="28" t="s">
        <v>27</v>
      </c>
      <c r="B9" s="16">
        <v>4200</v>
      </c>
      <c r="C9" s="17">
        <v>42776</v>
      </c>
      <c r="D9" s="17">
        <v>42751</v>
      </c>
      <c r="E9" s="17"/>
      <c r="F9" s="17"/>
      <c r="G9" s="1">
        <f t="shared" si="0"/>
        <v>-25</v>
      </c>
      <c r="H9" s="16">
        <f t="shared" si="1"/>
        <v>-105000</v>
      </c>
    </row>
    <row r="10" spans="1:8" ht="15">
      <c r="A10" s="28" t="s">
        <v>28</v>
      </c>
      <c r="B10" s="16">
        <v>53.08</v>
      </c>
      <c r="C10" s="17">
        <v>42776</v>
      </c>
      <c r="D10" s="17">
        <v>42751</v>
      </c>
      <c r="E10" s="17"/>
      <c r="F10" s="17"/>
      <c r="G10" s="1">
        <f t="shared" si="0"/>
        <v>-25</v>
      </c>
      <c r="H10" s="16">
        <f t="shared" si="1"/>
        <v>-1327</v>
      </c>
    </row>
    <row r="11" spans="1:8" ht="15">
      <c r="A11" s="28" t="s">
        <v>29</v>
      </c>
      <c r="B11" s="16">
        <v>125.08</v>
      </c>
      <c r="C11" s="17">
        <v>42776</v>
      </c>
      <c r="D11" s="17">
        <v>42751</v>
      </c>
      <c r="E11" s="17"/>
      <c r="F11" s="17"/>
      <c r="G11" s="1">
        <f t="shared" si="0"/>
        <v>-25</v>
      </c>
      <c r="H11" s="16">
        <f t="shared" si="1"/>
        <v>-3127</v>
      </c>
    </row>
    <row r="12" spans="1:8" ht="15">
      <c r="A12" s="28" t="s">
        <v>30</v>
      </c>
      <c r="B12" s="16">
        <v>105</v>
      </c>
      <c r="C12" s="17">
        <v>42776</v>
      </c>
      <c r="D12" s="17">
        <v>42751</v>
      </c>
      <c r="E12" s="17"/>
      <c r="F12" s="17"/>
      <c r="G12" s="1">
        <f t="shared" si="0"/>
        <v>-25</v>
      </c>
      <c r="H12" s="16">
        <f t="shared" si="1"/>
        <v>-2625</v>
      </c>
    </row>
    <row r="13" spans="1:8" ht="15">
      <c r="A13" s="28" t="s">
        <v>31</v>
      </c>
      <c r="B13" s="16">
        <v>120</v>
      </c>
      <c r="C13" s="17">
        <v>42776</v>
      </c>
      <c r="D13" s="17">
        <v>42751</v>
      </c>
      <c r="E13" s="17"/>
      <c r="F13" s="17"/>
      <c r="G13" s="1">
        <f t="shared" si="0"/>
        <v>-25</v>
      </c>
      <c r="H13" s="16">
        <f t="shared" si="1"/>
        <v>-3000</v>
      </c>
    </row>
    <row r="14" spans="1:8" ht="15">
      <c r="A14" s="28" t="s">
        <v>32</v>
      </c>
      <c r="B14" s="16">
        <v>867</v>
      </c>
      <c r="C14" s="17">
        <v>42783</v>
      </c>
      <c r="D14" s="17">
        <v>42776</v>
      </c>
      <c r="E14" s="17"/>
      <c r="F14" s="17"/>
      <c r="G14" s="1">
        <f t="shared" si="0"/>
        <v>-7</v>
      </c>
      <c r="H14" s="16">
        <f t="shared" si="1"/>
        <v>-6069</v>
      </c>
    </row>
    <row r="15" spans="1:8" ht="15">
      <c r="A15" s="28" t="s">
        <v>33</v>
      </c>
      <c r="B15" s="16">
        <v>528.36</v>
      </c>
      <c r="C15" s="17">
        <v>42799</v>
      </c>
      <c r="D15" s="17">
        <v>42776</v>
      </c>
      <c r="E15" s="17"/>
      <c r="F15" s="17"/>
      <c r="G15" s="1">
        <f t="shared" si="0"/>
        <v>-23</v>
      </c>
      <c r="H15" s="16">
        <f t="shared" si="1"/>
        <v>-12152.28</v>
      </c>
    </row>
    <row r="16" spans="1:8" ht="15">
      <c r="A16" s="28" t="s">
        <v>34</v>
      </c>
      <c r="B16" s="16">
        <v>351</v>
      </c>
      <c r="C16" s="17">
        <v>42798</v>
      </c>
      <c r="D16" s="17">
        <v>42776</v>
      </c>
      <c r="E16" s="17"/>
      <c r="F16" s="17"/>
      <c r="G16" s="1">
        <f t="shared" si="0"/>
        <v>-22</v>
      </c>
      <c r="H16" s="16">
        <f t="shared" si="1"/>
        <v>-7722</v>
      </c>
    </row>
    <row r="17" spans="1:8" ht="15">
      <c r="A17" s="28" t="s">
        <v>35</v>
      </c>
      <c r="B17" s="16">
        <v>473.75</v>
      </c>
      <c r="C17" s="17">
        <v>42798</v>
      </c>
      <c r="D17" s="17">
        <v>42776</v>
      </c>
      <c r="E17" s="17"/>
      <c r="F17" s="17"/>
      <c r="G17" s="1">
        <f t="shared" si="0"/>
        <v>-22</v>
      </c>
      <c r="H17" s="16">
        <f t="shared" si="1"/>
        <v>-10422.5</v>
      </c>
    </row>
    <row r="18" spans="1:8" ht="15">
      <c r="A18" s="28" t="s">
        <v>36</v>
      </c>
      <c r="B18" s="16">
        <v>3600</v>
      </c>
      <c r="C18" s="17">
        <v>42788</v>
      </c>
      <c r="D18" s="17">
        <v>42776</v>
      </c>
      <c r="E18" s="17"/>
      <c r="F18" s="17"/>
      <c r="G18" s="1">
        <f t="shared" si="0"/>
        <v>-12</v>
      </c>
      <c r="H18" s="16">
        <f t="shared" si="1"/>
        <v>-43200</v>
      </c>
    </row>
    <row r="19" spans="1:8" ht="15">
      <c r="A19" s="28" t="s">
        <v>37</v>
      </c>
      <c r="B19" s="16">
        <v>220</v>
      </c>
      <c r="C19" s="17">
        <v>42798</v>
      </c>
      <c r="D19" s="17">
        <v>42776</v>
      </c>
      <c r="E19" s="17"/>
      <c r="F19" s="17"/>
      <c r="G19" s="1">
        <f t="shared" si="0"/>
        <v>-22</v>
      </c>
      <c r="H19" s="16">
        <f t="shared" si="1"/>
        <v>-4840</v>
      </c>
    </row>
    <row r="20" spans="1:8" ht="15">
      <c r="A20" s="28" t="s">
        <v>38</v>
      </c>
      <c r="B20" s="16">
        <v>220</v>
      </c>
      <c r="C20" s="17">
        <v>42798</v>
      </c>
      <c r="D20" s="17">
        <v>42776</v>
      </c>
      <c r="E20" s="17"/>
      <c r="F20" s="17"/>
      <c r="G20" s="1">
        <f t="shared" si="0"/>
        <v>-22</v>
      </c>
      <c r="H20" s="16">
        <f t="shared" si="1"/>
        <v>-4840</v>
      </c>
    </row>
    <row r="21" spans="1:8" ht="15">
      <c r="A21" s="28" t="s">
        <v>39</v>
      </c>
      <c r="B21" s="16">
        <v>2523.43</v>
      </c>
      <c r="C21" s="17">
        <v>42789</v>
      </c>
      <c r="D21" s="17">
        <v>42776</v>
      </c>
      <c r="E21" s="17"/>
      <c r="F21" s="17"/>
      <c r="G21" s="1">
        <f t="shared" si="0"/>
        <v>-13</v>
      </c>
      <c r="H21" s="16">
        <f t="shared" si="1"/>
        <v>-32804.59</v>
      </c>
    </row>
    <row r="22" spans="1:8" ht="15">
      <c r="A22" s="28" t="s">
        <v>40</v>
      </c>
      <c r="B22" s="16">
        <v>1897.14</v>
      </c>
      <c r="C22" s="17">
        <v>42789</v>
      </c>
      <c r="D22" s="17">
        <v>42776</v>
      </c>
      <c r="E22" s="17"/>
      <c r="F22" s="17"/>
      <c r="G22" s="1">
        <f t="shared" si="0"/>
        <v>-13</v>
      </c>
      <c r="H22" s="16">
        <f t="shared" si="1"/>
        <v>-24662.82</v>
      </c>
    </row>
    <row r="23" spans="1:8" ht="15">
      <c r="A23" s="28" t="s">
        <v>41</v>
      </c>
      <c r="B23" s="16">
        <v>60</v>
      </c>
      <c r="C23" s="17">
        <v>42789</v>
      </c>
      <c r="D23" s="17">
        <v>42776</v>
      </c>
      <c r="E23" s="17"/>
      <c r="F23" s="17"/>
      <c r="G23" s="1">
        <f t="shared" si="0"/>
        <v>-13</v>
      </c>
      <c r="H23" s="16">
        <f t="shared" si="1"/>
        <v>-780</v>
      </c>
    </row>
    <row r="24" spans="1:8" ht="15">
      <c r="A24" s="28" t="s">
        <v>42</v>
      </c>
      <c r="B24" s="16">
        <v>103.39</v>
      </c>
      <c r="C24" s="17">
        <v>42789</v>
      </c>
      <c r="D24" s="17">
        <v>42776</v>
      </c>
      <c r="E24" s="17"/>
      <c r="F24" s="17"/>
      <c r="G24" s="1">
        <f t="shared" si="0"/>
        <v>-13</v>
      </c>
      <c r="H24" s="16">
        <f t="shared" si="1"/>
        <v>-1344.07</v>
      </c>
    </row>
    <row r="25" spans="1:8" ht="15">
      <c r="A25" s="28" t="s">
        <v>43</v>
      </c>
      <c r="B25" s="16">
        <v>245.9</v>
      </c>
      <c r="C25" s="17">
        <v>42798</v>
      </c>
      <c r="D25" s="17">
        <v>42782</v>
      </c>
      <c r="E25" s="17"/>
      <c r="F25" s="17"/>
      <c r="G25" s="1">
        <f t="shared" si="0"/>
        <v>-16</v>
      </c>
      <c r="H25" s="16">
        <f t="shared" si="1"/>
        <v>-3934.4</v>
      </c>
    </row>
    <row r="26" spans="1:8" ht="15">
      <c r="A26" s="28" t="s">
        <v>44</v>
      </c>
      <c r="B26" s="16">
        <v>11893.92</v>
      </c>
      <c r="C26" s="17">
        <v>42798</v>
      </c>
      <c r="D26" s="17">
        <v>42782</v>
      </c>
      <c r="E26" s="17"/>
      <c r="F26" s="17"/>
      <c r="G26" s="1">
        <f t="shared" si="0"/>
        <v>-16</v>
      </c>
      <c r="H26" s="16">
        <f t="shared" si="1"/>
        <v>-190302.72</v>
      </c>
    </row>
    <row r="27" spans="1:8" ht="15">
      <c r="A27" s="28" t="s">
        <v>45</v>
      </c>
      <c r="B27" s="16">
        <v>16090.48</v>
      </c>
      <c r="C27" s="17">
        <v>42798</v>
      </c>
      <c r="D27" s="17">
        <v>42782</v>
      </c>
      <c r="E27" s="17"/>
      <c r="F27" s="17"/>
      <c r="G27" s="1">
        <f t="shared" si="0"/>
        <v>-16</v>
      </c>
      <c r="H27" s="16">
        <f t="shared" si="1"/>
        <v>-257447.68</v>
      </c>
    </row>
    <row r="28" spans="1:8" ht="15">
      <c r="A28" s="28" t="s">
        <v>46</v>
      </c>
      <c r="B28" s="16">
        <v>214.9</v>
      </c>
      <c r="C28" s="17">
        <v>42809</v>
      </c>
      <c r="D28" s="17">
        <v>42794</v>
      </c>
      <c r="E28" s="17"/>
      <c r="F28" s="17"/>
      <c r="G28" s="1">
        <f t="shared" si="0"/>
        <v>-15</v>
      </c>
      <c r="H28" s="16">
        <f t="shared" si="1"/>
        <v>-3223.5</v>
      </c>
    </row>
    <row r="29" spans="1:8" ht="15">
      <c r="A29" s="28" t="s">
        <v>47</v>
      </c>
      <c r="B29" s="16">
        <v>2084.57</v>
      </c>
      <c r="C29" s="17">
        <v>42811</v>
      </c>
      <c r="D29" s="17">
        <v>42794</v>
      </c>
      <c r="E29" s="17"/>
      <c r="F29" s="17"/>
      <c r="G29" s="1">
        <f t="shared" si="0"/>
        <v>-17</v>
      </c>
      <c r="H29" s="16">
        <f t="shared" si="1"/>
        <v>-35437.69</v>
      </c>
    </row>
    <row r="30" spans="1:8" ht="15">
      <c r="A30" s="28" t="s">
        <v>48</v>
      </c>
      <c r="B30" s="16">
        <v>4210.29</v>
      </c>
      <c r="C30" s="17">
        <v>42811</v>
      </c>
      <c r="D30" s="17">
        <v>42794</v>
      </c>
      <c r="E30" s="17"/>
      <c r="F30" s="17"/>
      <c r="G30" s="1">
        <f t="shared" si="0"/>
        <v>-17</v>
      </c>
      <c r="H30" s="16">
        <f t="shared" si="1"/>
        <v>-71574.93</v>
      </c>
    </row>
    <row r="31" spans="1:8" ht="15">
      <c r="A31" s="28" t="s">
        <v>49</v>
      </c>
      <c r="B31" s="16">
        <v>3684</v>
      </c>
      <c r="C31" s="17">
        <v>42820</v>
      </c>
      <c r="D31" s="17">
        <v>42794</v>
      </c>
      <c r="E31" s="17"/>
      <c r="F31" s="17"/>
      <c r="G31" s="1">
        <f t="shared" si="0"/>
        <v>-26</v>
      </c>
      <c r="H31" s="16">
        <f t="shared" si="1"/>
        <v>-95784</v>
      </c>
    </row>
    <row r="32" spans="1:8" ht="15">
      <c r="A32" s="28" t="s">
        <v>50</v>
      </c>
      <c r="B32" s="16">
        <v>140</v>
      </c>
      <c r="C32" s="17">
        <v>42809</v>
      </c>
      <c r="D32" s="17">
        <v>42794</v>
      </c>
      <c r="E32" s="17"/>
      <c r="F32" s="17"/>
      <c r="G32" s="1">
        <f t="shared" si="0"/>
        <v>-15</v>
      </c>
      <c r="H32" s="16">
        <f t="shared" si="1"/>
        <v>-2100</v>
      </c>
    </row>
    <row r="33" spans="1:8" ht="15">
      <c r="A33" s="28" t="s">
        <v>51</v>
      </c>
      <c r="B33" s="16">
        <v>24.74</v>
      </c>
      <c r="C33" s="17">
        <v>42811</v>
      </c>
      <c r="D33" s="17">
        <v>42794</v>
      </c>
      <c r="E33" s="17"/>
      <c r="F33" s="17"/>
      <c r="G33" s="1">
        <f t="shared" si="0"/>
        <v>-17</v>
      </c>
      <c r="H33" s="16">
        <f t="shared" si="1"/>
        <v>-420.58</v>
      </c>
    </row>
    <row r="34" spans="1:8" ht="15">
      <c r="A34" s="28" t="s">
        <v>52</v>
      </c>
      <c r="B34" s="16">
        <v>1200</v>
      </c>
      <c r="C34" s="17">
        <v>42799</v>
      </c>
      <c r="D34" s="17">
        <v>42794</v>
      </c>
      <c r="E34" s="17"/>
      <c r="F34" s="17"/>
      <c r="G34" s="1">
        <f t="shared" si="0"/>
        <v>-5</v>
      </c>
      <c r="H34" s="16">
        <f t="shared" si="1"/>
        <v>-6000</v>
      </c>
    </row>
    <row r="35" spans="1:8" ht="15">
      <c r="A35" s="28" t="s">
        <v>53</v>
      </c>
      <c r="B35" s="16">
        <v>58.08</v>
      </c>
      <c r="C35" s="17">
        <v>42820</v>
      </c>
      <c r="D35" s="17">
        <v>42794</v>
      </c>
      <c r="E35" s="17"/>
      <c r="F35" s="17"/>
      <c r="G35" s="1">
        <f t="shared" si="0"/>
        <v>-26</v>
      </c>
      <c r="H35" s="16">
        <f t="shared" si="1"/>
        <v>-1510.08</v>
      </c>
    </row>
    <row r="36" spans="1:8" ht="15">
      <c r="A36" s="28" t="s">
        <v>54</v>
      </c>
      <c r="B36" s="16">
        <v>120</v>
      </c>
      <c r="C36" s="17">
        <v>42820</v>
      </c>
      <c r="D36" s="17">
        <v>42794</v>
      </c>
      <c r="E36" s="17"/>
      <c r="F36" s="17"/>
      <c r="G36" s="1">
        <f t="shared" si="0"/>
        <v>-26</v>
      </c>
      <c r="H36" s="16">
        <f t="shared" si="1"/>
        <v>-3120</v>
      </c>
    </row>
    <row r="37" spans="1:8" ht="15">
      <c r="A37" s="28" t="s">
        <v>55</v>
      </c>
      <c r="B37" s="16">
        <v>110</v>
      </c>
      <c r="C37" s="17">
        <v>42820</v>
      </c>
      <c r="D37" s="17">
        <v>42794</v>
      </c>
      <c r="E37" s="17"/>
      <c r="F37" s="17"/>
      <c r="G37" s="1">
        <f t="shared" si="0"/>
        <v>-26</v>
      </c>
      <c r="H37" s="16">
        <f t="shared" si="1"/>
        <v>-2860</v>
      </c>
    </row>
    <row r="38" spans="1:8" ht="15">
      <c r="A38" s="28" t="s">
        <v>56</v>
      </c>
      <c r="B38" s="16">
        <v>123</v>
      </c>
      <c r="C38" s="17">
        <v>42820</v>
      </c>
      <c r="D38" s="17">
        <v>42794</v>
      </c>
      <c r="E38" s="17"/>
      <c r="F38" s="17"/>
      <c r="G38" s="1">
        <f t="shared" si="0"/>
        <v>-26</v>
      </c>
      <c r="H38" s="16">
        <f t="shared" si="1"/>
        <v>-3198</v>
      </c>
    </row>
    <row r="39" spans="1:8" ht="15">
      <c r="A39" s="28" t="s">
        <v>57</v>
      </c>
      <c r="B39" s="16">
        <v>2575.24</v>
      </c>
      <c r="C39" s="17">
        <v>42834</v>
      </c>
      <c r="D39" s="17">
        <v>42809</v>
      </c>
      <c r="E39" s="17"/>
      <c r="F39" s="17"/>
      <c r="G39" s="1">
        <f t="shared" si="0"/>
        <v>-25</v>
      </c>
      <c r="H39" s="16">
        <f t="shared" si="1"/>
        <v>-64380.99999999999</v>
      </c>
    </row>
    <row r="40" spans="1:8" ht="15">
      <c r="A40" s="28" t="s">
        <v>58</v>
      </c>
      <c r="B40" s="16">
        <v>4656.76</v>
      </c>
      <c r="C40" s="17">
        <v>42834</v>
      </c>
      <c r="D40" s="17">
        <v>42809</v>
      </c>
      <c r="E40" s="17"/>
      <c r="F40" s="17"/>
      <c r="G40" s="1">
        <f t="shared" si="0"/>
        <v>-25</v>
      </c>
      <c r="H40" s="16">
        <f t="shared" si="1"/>
        <v>-116419</v>
      </c>
    </row>
    <row r="41" spans="1:8" ht="15">
      <c r="A41" s="28" t="s">
        <v>59</v>
      </c>
      <c r="B41" s="16">
        <v>285</v>
      </c>
      <c r="C41" s="17">
        <v>42834</v>
      </c>
      <c r="D41" s="17">
        <v>42809</v>
      </c>
      <c r="E41" s="17"/>
      <c r="F41" s="17"/>
      <c r="G41" s="1">
        <f t="shared" si="0"/>
        <v>-25</v>
      </c>
      <c r="H41" s="16">
        <f t="shared" si="1"/>
        <v>-7125</v>
      </c>
    </row>
    <row r="42" spans="1:8" ht="15">
      <c r="A42" s="28" t="s">
        <v>60</v>
      </c>
      <c r="B42" s="16">
        <v>432.7</v>
      </c>
      <c r="C42" s="17">
        <v>42826</v>
      </c>
      <c r="D42" s="17">
        <v>42809</v>
      </c>
      <c r="E42" s="17"/>
      <c r="F42" s="17"/>
      <c r="G42" s="1">
        <f t="shared" si="0"/>
        <v>-17</v>
      </c>
      <c r="H42" s="16">
        <f t="shared" si="1"/>
        <v>-7355.9</v>
      </c>
    </row>
    <row r="43" spans="1:8" ht="15">
      <c r="A43" s="28" t="s">
        <v>61</v>
      </c>
      <c r="B43" s="16">
        <v>869.6</v>
      </c>
      <c r="C43" s="17">
        <v>42826</v>
      </c>
      <c r="D43" s="17">
        <v>42809</v>
      </c>
      <c r="E43" s="17"/>
      <c r="F43" s="17"/>
      <c r="G43" s="1">
        <f t="shared" si="0"/>
        <v>-17</v>
      </c>
      <c r="H43" s="16">
        <f t="shared" si="1"/>
        <v>-14783.2</v>
      </c>
    </row>
    <row r="44" spans="1:8" ht="15">
      <c r="A44" s="28" t="s">
        <v>62</v>
      </c>
      <c r="B44" s="16">
        <v>220</v>
      </c>
      <c r="C44" s="17">
        <v>42837</v>
      </c>
      <c r="D44" s="17">
        <v>42809</v>
      </c>
      <c r="E44" s="17"/>
      <c r="F44" s="17"/>
      <c r="G44" s="1">
        <f t="shared" si="0"/>
        <v>-28</v>
      </c>
      <c r="H44" s="16">
        <f t="shared" si="1"/>
        <v>-6160</v>
      </c>
    </row>
    <row r="45" spans="1:8" ht="15">
      <c r="A45" s="28" t="s">
        <v>63</v>
      </c>
      <c r="B45" s="16">
        <v>2300</v>
      </c>
      <c r="C45" s="17">
        <v>42837</v>
      </c>
      <c r="D45" s="17">
        <v>42809</v>
      </c>
      <c r="E45" s="17"/>
      <c r="F45" s="17"/>
      <c r="G45" s="1">
        <f t="shared" si="0"/>
        <v>-28</v>
      </c>
      <c r="H45" s="16">
        <f t="shared" si="1"/>
        <v>-64400</v>
      </c>
    </row>
    <row r="46" spans="1:8" ht="15">
      <c r="A46" s="28" t="s">
        <v>64</v>
      </c>
      <c r="B46" s="16">
        <v>319</v>
      </c>
      <c r="C46" s="17">
        <v>42826</v>
      </c>
      <c r="D46" s="17">
        <v>42818</v>
      </c>
      <c r="E46" s="17"/>
      <c r="F46" s="17"/>
      <c r="G46" s="1">
        <f t="shared" si="0"/>
        <v>-8</v>
      </c>
      <c r="H46" s="16">
        <f t="shared" si="1"/>
        <v>-2552</v>
      </c>
    </row>
    <row r="47" spans="1:8" ht="15">
      <c r="A47" s="28" t="s">
        <v>65</v>
      </c>
      <c r="B47" s="16">
        <v>100</v>
      </c>
      <c r="C47" s="17">
        <v>42826</v>
      </c>
      <c r="D47" s="17">
        <v>42818</v>
      </c>
      <c r="E47" s="17"/>
      <c r="F47" s="17"/>
      <c r="G47" s="1">
        <f t="shared" si="0"/>
        <v>-8</v>
      </c>
      <c r="H47" s="16">
        <f t="shared" si="1"/>
        <v>-800</v>
      </c>
    </row>
    <row r="48" spans="1:8" ht="15">
      <c r="A48" s="28" t="s">
        <v>66</v>
      </c>
      <c r="B48" s="16">
        <v>212</v>
      </c>
      <c r="C48" s="17">
        <v>42848</v>
      </c>
      <c r="D48" s="17">
        <v>42818</v>
      </c>
      <c r="E48" s="17"/>
      <c r="F48" s="17"/>
      <c r="G48" s="1">
        <f t="shared" si="0"/>
        <v>-30</v>
      </c>
      <c r="H48" s="16">
        <f t="shared" si="1"/>
        <v>-6360</v>
      </c>
    </row>
    <row r="49" spans="1:8" ht="15">
      <c r="A49" s="28" t="s">
        <v>67</v>
      </c>
      <c r="B49" s="16">
        <v>285</v>
      </c>
      <c r="C49" s="17">
        <v>42847</v>
      </c>
      <c r="D49" s="17">
        <v>42818</v>
      </c>
      <c r="E49" s="17"/>
      <c r="F49" s="17"/>
      <c r="G49" s="1">
        <f t="shared" si="0"/>
        <v>-29</v>
      </c>
      <c r="H49" s="16">
        <f t="shared" si="1"/>
        <v>-8265</v>
      </c>
    </row>
    <row r="50" spans="1:8" ht="15">
      <c r="A50" s="28" t="s">
        <v>68</v>
      </c>
      <c r="B50" s="16">
        <v>600</v>
      </c>
      <c r="C50" s="17">
        <v>42847</v>
      </c>
      <c r="D50" s="17">
        <v>42818</v>
      </c>
      <c r="E50" s="17"/>
      <c r="F50" s="17"/>
      <c r="G50" s="1">
        <f t="shared" si="0"/>
        <v>-29</v>
      </c>
      <c r="H50" s="16">
        <f t="shared" si="1"/>
        <v>-17400</v>
      </c>
    </row>
    <row r="51" spans="1:8" ht="15">
      <c r="A51" s="28" t="s">
        <v>69</v>
      </c>
      <c r="B51" s="16">
        <v>7440</v>
      </c>
      <c r="C51" s="17">
        <v>42847</v>
      </c>
      <c r="D51" s="17">
        <v>42818</v>
      </c>
      <c r="E51" s="17"/>
      <c r="F51" s="17"/>
      <c r="G51" s="1">
        <f t="shared" si="0"/>
        <v>-29</v>
      </c>
      <c r="H51" s="16">
        <f t="shared" si="1"/>
        <v>-215760</v>
      </c>
    </row>
    <row r="52" spans="1:8" ht="15">
      <c r="A52" s="28" t="s">
        <v>70</v>
      </c>
      <c r="B52" s="16">
        <v>7936</v>
      </c>
      <c r="C52" s="17">
        <v>42847</v>
      </c>
      <c r="D52" s="17">
        <v>42818</v>
      </c>
      <c r="E52" s="17"/>
      <c r="F52" s="17"/>
      <c r="G52" s="1">
        <f t="shared" si="0"/>
        <v>-29</v>
      </c>
      <c r="H52" s="16">
        <f t="shared" si="1"/>
        <v>-230144</v>
      </c>
    </row>
    <row r="53" spans="1:8" ht="15">
      <c r="A53" s="28" t="s">
        <v>71</v>
      </c>
      <c r="B53" s="16">
        <v>200</v>
      </c>
      <c r="C53" s="17">
        <v>42853</v>
      </c>
      <c r="D53" s="17">
        <v>42824</v>
      </c>
      <c r="E53" s="17"/>
      <c r="F53" s="17"/>
      <c r="G53" s="1">
        <f t="shared" si="0"/>
        <v>-29</v>
      </c>
      <c r="H53" s="16">
        <f t="shared" si="1"/>
        <v>-5800</v>
      </c>
    </row>
    <row r="54" spans="1:8" ht="15">
      <c r="A54" s="28" t="s">
        <v>72</v>
      </c>
      <c r="B54" s="16">
        <v>2200</v>
      </c>
      <c r="C54" s="17">
        <v>42853</v>
      </c>
      <c r="D54" s="17">
        <v>42824</v>
      </c>
      <c r="E54" s="17"/>
      <c r="F54" s="17"/>
      <c r="G54" s="1">
        <f t="shared" si="0"/>
        <v>-29</v>
      </c>
      <c r="H54" s="16">
        <f t="shared" si="1"/>
        <v>-63800</v>
      </c>
    </row>
    <row r="55" spans="1:8" ht="15">
      <c r="A55" s="28" t="s">
        <v>73</v>
      </c>
      <c r="B55" s="16">
        <v>1400</v>
      </c>
      <c r="C55" s="17">
        <v>42852</v>
      </c>
      <c r="D55" s="17">
        <v>42824</v>
      </c>
      <c r="E55" s="17"/>
      <c r="F55" s="17"/>
      <c r="G55" s="1">
        <f t="shared" si="0"/>
        <v>-28</v>
      </c>
      <c r="H55" s="16">
        <f t="shared" si="1"/>
        <v>-39200</v>
      </c>
    </row>
    <row r="56" spans="1:8" ht="15">
      <c r="A56" s="28" t="s">
        <v>74</v>
      </c>
      <c r="B56" s="16">
        <v>122.95</v>
      </c>
      <c r="C56" s="17">
        <v>42853</v>
      </c>
      <c r="D56" s="17">
        <v>42824</v>
      </c>
      <c r="E56" s="17"/>
      <c r="F56" s="17"/>
      <c r="G56" s="1">
        <f t="shared" si="0"/>
        <v>-29</v>
      </c>
      <c r="H56" s="16">
        <f t="shared" si="1"/>
        <v>-3565.55</v>
      </c>
    </row>
    <row r="57" spans="1:8" ht="15">
      <c r="A57" s="28" t="s">
        <v>71</v>
      </c>
      <c r="B57" s="16">
        <v>0</v>
      </c>
      <c r="C57" s="17">
        <v>42853</v>
      </c>
      <c r="D57" s="17">
        <v>42835</v>
      </c>
      <c r="E57" s="17"/>
      <c r="F57" s="17"/>
      <c r="G57" s="1">
        <f t="shared" si="0"/>
        <v>-18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53986</v>
      </c>
      <c r="C1">
        <f>COUNTA(A4:A203)</f>
        <v>39</v>
      </c>
      <c r="G1" s="20">
        <f>IF(B1&lt;&gt;0,H1/B1,0)</f>
        <v>-10.774003630570887</v>
      </c>
      <c r="H1" s="19">
        <f>SUM(H4:H195)</f>
        <v>-581645.3599999999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72</v>
      </c>
      <c r="B4" s="16">
        <v>0</v>
      </c>
      <c r="C4" s="17">
        <v>42853</v>
      </c>
      <c r="D4" s="17">
        <v>42857</v>
      </c>
      <c r="E4" s="17"/>
      <c r="F4" s="17"/>
      <c r="G4" s="1">
        <f>D4-C4-(F4-E4)</f>
        <v>4</v>
      </c>
      <c r="H4" s="16">
        <f>B4*G4</f>
        <v>0</v>
      </c>
    </row>
    <row r="5" spans="1:8" ht="15">
      <c r="A5" s="28" t="s">
        <v>73</v>
      </c>
      <c r="B5" s="16">
        <v>0</v>
      </c>
      <c r="C5" s="17">
        <v>42852</v>
      </c>
      <c r="D5" s="17">
        <v>42857</v>
      </c>
      <c r="E5" s="17"/>
      <c r="F5" s="17"/>
      <c r="G5" s="1">
        <f aca="true" t="shared" si="0" ref="G5:G68">D5-C5-(F5-E5)</f>
        <v>5</v>
      </c>
      <c r="H5" s="16">
        <f aca="true" t="shared" si="1" ref="H5:H68">B5*G5</f>
        <v>0</v>
      </c>
    </row>
    <row r="6" spans="1:8" ht="15">
      <c r="A6" s="28" t="s">
        <v>74</v>
      </c>
      <c r="B6" s="16">
        <v>0</v>
      </c>
      <c r="C6" s="17">
        <v>42853</v>
      </c>
      <c r="D6" s="17">
        <v>42857</v>
      </c>
      <c r="E6" s="17"/>
      <c r="F6" s="17"/>
      <c r="G6" s="1">
        <f t="shared" si="0"/>
        <v>4</v>
      </c>
      <c r="H6" s="16">
        <f t="shared" si="1"/>
        <v>0</v>
      </c>
    </row>
    <row r="7" spans="1:8" ht="15">
      <c r="A7" s="28" t="s">
        <v>75</v>
      </c>
      <c r="B7" s="16">
        <v>828.61</v>
      </c>
      <c r="C7" s="17">
        <v>42866</v>
      </c>
      <c r="D7" s="17">
        <v>42857</v>
      </c>
      <c r="E7" s="17"/>
      <c r="F7" s="17"/>
      <c r="G7" s="1">
        <f t="shared" si="0"/>
        <v>-9</v>
      </c>
      <c r="H7" s="16">
        <f t="shared" si="1"/>
        <v>-7457.49</v>
      </c>
    </row>
    <row r="8" spans="1:8" ht="15">
      <c r="A8" s="28" t="s">
        <v>76</v>
      </c>
      <c r="B8" s="16">
        <v>1395</v>
      </c>
      <c r="C8" s="17">
        <v>42860</v>
      </c>
      <c r="D8" s="17">
        <v>42857</v>
      </c>
      <c r="E8" s="17"/>
      <c r="F8" s="17"/>
      <c r="G8" s="1">
        <f t="shared" si="0"/>
        <v>-3</v>
      </c>
      <c r="H8" s="16">
        <f t="shared" si="1"/>
        <v>-4185</v>
      </c>
    </row>
    <row r="9" spans="1:8" ht="15">
      <c r="A9" s="28" t="s">
        <v>77</v>
      </c>
      <c r="B9" s="16">
        <v>5746.29</v>
      </c>
      <c r="C9" s="17">
        <v>42869</v>
      </c>
      <c r="D9" s="17">
        <v>42857</v>
      </c>
      <c r="E9" s="17"/>
      <c r="F9" s="17"/>
      <c r="G9" s="1">
        <f t="shared" si="0"/>
        <v>-12</v>
      </c>
      <c r="H9" s="16">
        <f t="shared" si="1"/>
        <v>-68955.48</v>
      </c>
    </row>
    <row r="10" spans="1:8" ht="15">
      <c r="A10" s="28" t="s">
        <v>78</v>
      </c>
      <c r="B10" s="16">
        <v>3090.29</v>
      </c>
      <c r="C10" s="17">
        <v>42869</v>
      </c>
      <c r="D10" s="17">
        <v>42857</v>
      </c>
      <c r="E10" s="17"/>
      <c r="F10" s="17"/>
      <c r="G10" s="1">
        <f t="shared" si="0"/>
        <v>-12</v>
      </c>
      <c r="H10" s="16">
        <f t="shared" si="1"/>
        <v>-37083.479999999996</v>
      </c>
    </row>
    <row r="11" spans="1:8" ht="15">
      <c r="A11" s="28" t="s">
        <v>79</v>
      </c>
      <c r="B11" s="16">
        <v>13.8</v>
      </c>
      <c r="C11" s="17">
        <v>42869</v>
      </c>
      <c r="D11" s="17">
        <v>42857</v>
      </c>
      <c r="E11" s="17"/>
      <c r="F11" s="17"/>
      <c r="G11" s="1">
        <f t="shared" si="0"/>
        <v>-12</v>
      </c>
      <c r="H11" s="16">
        <f t="shared" si="1"/>
        <v>-165.60000000000002</v>
      </c>
    </row>
    <row r="12" spans="1:8" ht="15">
      <c r="A12" s="28" t="s">
        <v>80</v>
      </c>
      <c r="B12" s="16">
        <v>6145</v>
      </c>
      <c r="C12" s="17">
        <v>42869</v>
      </c>
      <c r="D12" s="17">
        <v>42857</v>
      </c>
      <c r="E12" s="17"/>
      <c r="F12" s="17"/>
      <c r="G12" s="1">
        <f t="shared" si="0"/>
        <v>-12</v>
      </c>
      <c r="H12" s="16">
        <f t="shared" si="1"/>
        <v>-73740</v>
      </c>
    </row>
    <row r="13" spans="1:8" ht="15">
      <c r="A13" s="28" t="s">
        <v>81</v>
      </c>
      <c r="B13" s="16">
        <v>147.95</v>
      </c>
      <c r="C13" s="17">
        <v>42869</v>
      </c>
      <c r="D13" s="17">
        <v>42857</v>
      </c>
      <c r="E13" s="17"/>
      <c r="F13" s="17"/>
      <c r="G13" s="1">
        <f t="shared" si="0"/>
        <v>-12</v>
      </c>
      <c r="H13" s="16">
        <f t="shared" si="1"/>
        <v>-1775.3999999999999</v>
      </c>
    </row>
    <row r="14" spans="1:8" ht="15">
      <c r="A14" s="28" t="s">
        <v>82</v>
      </c>
      <c r="B14" s="16">
        <v>225.21</v>
      </c>
      <c r="C14" s="17">
        <v>42862</v>
      </c>
      <c r="D14" s="17">
        <v>42857</v>
      </c>
      <c r="E14" s="17"/>
      <c r="F14" s="17"/>
      <c r="G14" s="1">
        <f t="shared" si="0"/>
        <v>-5</v>
      </c>
      <c r="H14" s="16">
        <f t="shared" si="1"/>
        <v>-1126.05</v>
      </c>
    </row>
    <row r="15" spans="1:8" ht="15">
      <c r="A15" s="28" t="s">
        <v>83</v>
      </c>
      <c r="B15" s="16">
        <v>264</v>
      </c>
      <c r="C15" s="17">
        <v>42860</v>
      </c>
      <c r="D15" s="17">
        <v>42857</v>
      </c>
      <c r="E15" s="17"/>
      <c r="F15" s="17"/>
      <c r="G15" s="1">
        <f t="shared" si="0"/>
        <v>-3</v>
      </c>
      <c r="H15" s="16">
        <f t="shared" si="1"/>
        <v>-792</v>
      </c>
    </row>
    <row r="16" spans="1:8" ht="15">
      <c r="A16" s="28" t="s">
        <v>84</v>
      </c>
      <c r="B16" s="16">
        <v>146.48</v>
      </c>
      <c r="C16" s="17">
        <v>42854</v>
      </c>
      <c r="D16" s="17">
        <v>42857</v>
      </c>
      <c r="E16" s="17"/>
      <c r="F16" s="17"/>
      <c r="G16" s="1">
        <f t="shared" si="0"/>
        <v>3</v>
      </c>
      <c r="H16" s="16">
        <f t="shared" si="1"/>
        <v>439.43999999999994</v>
      </c>
    </row>
    <row r="17" spans="1:8" ht="15">
      <c r="A17" s="28" t="s">
        <v>85</v>
      </c>
      <c r="B17" s="16">
        <v>318.18</v>
      </c>
      <c r="C17" s="17">
        <v>42826</v>
      </c>
      <c r="D17" s="17">
        <v>42857</v>
      </c>
      <c r="E17" s="17"/>
      <c r="F17" s="17"/>
      <c r="G17" s="1">
        <f t="shared" si="0"/>
        <v>31</v>
      </c>
      <c r="H17" s="16">
        <f t="shared" si="1"/>
        <v>9863.58</v>
      </c>
    </row>
    <row r="18" spans="1:8" ht="15">
      <c r="A18" s="28" t="s">
        <v>86</v>
      </c>
      <c r="B18" s="16">
        <v>23.12</v>
      </c>
      <c r="C18" s="17">
        <v>42862</v>
      </c>
      <c r="D18" s="17">
        <v>42859</v>
      </c>
      <c r="E18" s="17"/>
      <c r="F18" s="17"/>
      <c r="G18" s="1">
        <f t="shared" si="0"/>
        <v>-3</v>
      </c>
      <c r="H18" s="16">
        <f t="shared" si="1"/>
        <v>-69.36</v>
      </c>
    </row>
    <row r="19" spans="1:8" ht="15">
      <c r="A19" s="28" t="s">
        <v>87</v>
      </c>
      <c r="B19" s="16">
        <v>10920</v>
      </c>
      <c r="C19" s="17">
        <v>42852</v>
      </c>
      <c r="D19" s="17">
        <v>42859</v>
      </c>
      <c r="E19" s="17"/>
      <c r="F19" s="17"/>
      <c r="G19" s="1">
        <f t="shared" si="0"/>
        <v>7</v>
      </c>
      <c r="H19" s="16">
        <f t="shared" si="1"/>
        <v>76440</v>
      </c>
    </row>
    <row r="20" spans="1:8" ht="15">
      <c r="A20" s="28" t="s">
        <v>88</v>
      </c>
      <c r="B20" s="16">
        <v>53.08</v>
      </c>
      <c r="C20" s="17">
        <v>42888</v>
      </c>
      <c r="D20" s="17">
        <v>42864</v>
      </c>
      <c r="E20" s="17"/>
      <c r="F20" s="17"/>
      <c r="G20" s="1">
        <f t="shared" si="0"/>
        <v>-24</v>
      </c>
      <c r="H20" s="16">
        <f t="shared" si="1"/>
        <v>-1273.92</v>
      </c>
    </row>
    <row r="21" spans="1:8" ht="15">
      <c r="A21" s="28" t="s">
        <v>89</v>
      </c>
      <c r="B21" s="16">
        <v>120</v>
      </c>
      <c r="C21" s="17">
        <v>42888</v>
      </c>
      <c r="D21" s="17">
        <v>42864</v>
      </c>
      <c r="E21" s="17"/>
      <c r="F21" s="17"/>
      <c r="G21" s="1">
        <f t="shared" si="0"/>
        <v>-24</v>
      </c>
      <c r="H21" s="16">
        <f t="shared" si="1"/>
        <v>-2880</v>
      </c>
    </row>
    <row r="22" spans="1:8" ht="15">
      <c r="A22" s="28" t="s">
        <v>90</v>
      </c>
      <c r="B22" s="16">
        <v>118</v>
      </c>
      <c r="C22" s="17">
        <v>42888</v>
      </c>
      <c r="D22" s="17">
        <v>42864</v>
      </c>
      <c r="E22" s="17"/>
      <c r="F22" s="17"/>
      <c r="G22" s="1">
        <f t="shared" si="0"/>
        <v>-24</v>
      </c>
      <c r="H22" s="16">
        <f t="shared" si="1"/>
        <v>-2832</v>
      </c>
    </row>
    <row r="23" spans="1:8" ht="15">
      <c r="A23" s="28" t="s">
        <v>91</v>
      </c>
      <c r="B23" s="16">
        <v>110</v>
      </c>
      <c r="C23" s="17">
        <v>42890</v>
      </c>
      <c r="D23" s="17">
        <v>42864</v>
      </c>
      <c r="E23" s="17"/>
      <c r="F23" s="17"/>
      <c r="G23" s="1">
        <f t="shared" si="0"/>
        <v>-26</v>
      </c>
      <c r="H23" s="16">
        <f t="shared" si="1"/>
        <v>-2860</v>
      </c>
    </row>
    <row r="24" spans="1:8" ht="15">
      <c r="A24" s="28" t="s">
        <v>92</v>
      </c>
      <c r="B24" s="16">
        <v>454</v>
      </c>
      <c r="C24" s="17">
        <v>42893</v>
      </c>
      <c r="D24" s="17">
        <v>42864</v>
      </c>
      <c r="E24" s="17"/>
      <c r="F24" s="17"/>
      <c r="G24" s="1">
        <f t="shared" si="0"/>
        <v>-29</v>
      </c>
      <c r="H24" s="16">
        <f t="shared" si="1"/>
        <v>-13166</v>
      </c>
    </row>
    <row r="25" spans="1:8" ht="15">
      <c r="A25" s="28" t="s">
        <v>93</v>
      </c>
      <c r="B25" s="16">
        <v>242.6</v>
      </c>
      <c r="C25" s="17">
        <v>42888</v>
      </c>
      <c r="D25" s="17">
        <v>42864</v>
      </c>
      <c r="E25" s="17"/>
      <c r="F25" s="17"/>
      <c r="G25" s="1">
        <f t="shared" si="0"/>
        <v>-24</v>
      </c>
      <c r="H25" s="16">
        <f t="shared" si="1"/>
        <v>-5822.4</v>
      </c>
    </row>
    <row r="26" spans="1:8" ht="15">
      <c r="A26" s="28" t="s">
        <v>94</v>
      </c>
      <c r="B26" s="16">
        <v>242.5</v>
      </c>
      <c r="C26" s="17">
        <v>42888</v>
      </c>
      <c r="D26" s="17">
        <v>42864</v>
      </c>
      <c r="E26" s="17"/>
      <c r="F26" s="17"/>
      <c r="G26" s="1">
        <f t="shared" si="0"/>
        <v>-24</v>
      </c>
      <c r="H26" s="16">
        <f t="shared" si="1"/>
        <v>-5820</v>
      </c>
    </row>
    <row r="27" spans="1:8" ht="15">
      <c r="A27" s="28" t="s">
        <v>95</v>
      </c>
      <c r="B27" s="16">
        <v>54.4</v>
      </c>
      <c r="C27" s="17">
        <v>42893</v>
      </c>
      <c r="D27" s="17">
        <v>42864</v>
      </c>
      <c r="E27" s="17"/>
      <c r="F27" s="17"/>
      <c r="G27" s="1">
        <f t="shared" si="0"/>
        <v>-29</v>
      </c>
      <c r="H27" s="16">
        <f t="shared" si="1"/>
        <v>-1577.6</v>
      </c>
    </row>
    <row r="28" spans="1:8" ht="15">
      <c r="A28" s="28" t="s">
        <v>96</v>
      </c>
      <c r="B28" s="16">
        <v>838.45</v>
      </c>
      <c r="C28" s="17">
        <v>42893</v>
      </c>
      <c r="D28" s="17">
        <v>42871</v>
      </c>
      <c r="E28" s="17"/>
      <c r="F28" s="17"/>
      <c r="G28" s="1">
        <f t="shared" si="0"/>
        <v>-22</v>
      </c>
      <c r="H28" s="16">
        <f t="shared" si="1"/>
        <v>-18445.9</v>
      </c>
    </row>
    <row r="29" spans="1:8" ht="15">
      <c r="A29" s="28" t="s">
        <v>97</v>
      </c>
      <c r="B29" s="16">
        <v>185</v>
      </c>
      <c r="C29" s="17">
        <v>42895</v>
      </c>
      <c r="D29" s="17">
        <v>42871</v>
      </c>
      <c r="E29" s="17"/>
      <c r="F29" s="17"/>
      <c r="G29" s="1">
        <f t="shared" si="0"/>
        <v>-24</v>
      </c>
      <c r="H29" s="16">
        <f t="shared" si="1"/>
        <v>-4440</v>
      </c>
    </row>
    <row r="30" spans="1:8" ht="15">
      <c r="A30" s="28" t="s">
        <v>98</v>
      </c>
      <c r="B30" s="16">
        <v>783.43</v>
      </c>
      <c r="C30" s="17">
        <v>42894</v>
      </c>
      <c r="D30" s="17">
        <v>42871</v>
      </c>
      <c r="E30" s="17"/>
      <c r="F30" s="17"/>
      <c r="G30" s="1">
        <f t="shared" si="0"/>
        <v>-23</v>
      </c>
      <c r="H30" s="16">
        <f t="shared" si="1"/>
        <v>-18018.89</v>
      </c>
    </row>
    <row r="31" spans="1:8" ht="15">
      <c r="A31" s="28" t="s">
        <v>99</v>
      </c>
      <c r="B31" s="16">
        <v>2925.71</v>
      </c>
      <c r="C31" s="17">
        <v>42900</v>
      </c>
      <c r="D31" s="17">
        <v>42892</v>
      </c>
      <c r="E31" s="17"/>
      <c r="F31" s="17"/>
      <c r="G31" s="1">
        <f t="shared" si="0"/>
        <v>-8</v>
      </c>
      <c r="H31" s="16">
        <f t="shared" si="1"/>
        <v>-23405.68</v>
      </c>
    </row>
    <row r="32" spans="1:8" ht="15">
      <c r="A32" s="28" t="s">
        <v>100</v>
      </c>
      <c r="B32" s="16">
        <v>1828.57</v>
      </c>
      <c r="C32" s="17">
        <v>42900</v>
      </c>
      <c r="D32" s="17">
        <v>42892</v>
      </c>
      <c r="E32" s="17"/>
      <c r="F32" s="17"/>
      <c r="G32" s="1">
        <f t="shared" si="0"/>
        <v>-8</v>
      </c>
      <c r="H32" s="16">
        <f t="shared" si="1"/>
        <v>-14628.56</v>
      </c>
    </row>
    <row r="33" spans="1:8" ht="15">
      <c r="A33" s="28" t="s">
        <v>101</v>
      </c>
      <c r="B33" s="16">
        <v>-4</v>
      </c>
      <c r="C33" s="17">
        <v>42914</v>
      </c>
      <c r="D33" s="17">
        <v>42892</v>
      </c>
      <c r="E33" s="17"/>
      <c r="F33" s="17"/>
      <c r="G33" s="1">
        <f t="shared" si="0"/>
        <v>-22</v>
      </c>
      <c r="H33" s="16">
        <f t="shared" si="1"/>
        <v>88</v>
      </c>
    </row>
    <row r="34" spans="1:8" ht="15">
      <c r="A34" s="28" t="s">
        <v>102</v>
      </c>
      <c r="B34" s="16">
        <v>291.27</v>
      </c>
      <c r="C34" s="17">
        <v>42907</v>
      </c>
      <c r="D34" s="17">
        <v>42892</v>
      </c>
      <c r="E34" s="17"/>
      <c r="F34" s="17"/>
      <c r="G34" s="1">
        <f t="shared" si="0"/>
        <v>-15</v>
      </c>
      <c r="H34" s="16">
        <f t="shared" si="1"/>
        <v>-4369.049999999999</v>
      </c>
    </row>
    <row r="35" spans="1:8" ht="15">
      <c r="A35" s="28" t="s">
        <v>103</v>
      </c>
      <c r="B35" s="16">
        <v>188</v>
      </c>
      <c r="C35" s="17">
        <v>42902</v>
      </c>
      <c r="D35" s="17">
        <v>42892</v>
      </c>
      <c r="E35" s="17"/>
      <c r="F35" s="17"/>
      <c r="G35" s="1">
        <f t="shared" si="0"/>
        <v>-10</v>
      </c>
      <c r="H35" s="16">
        <f t="shared" si="1"/>
        <v>-1880</v>
      </c>
    </row>
    <row r="36" spans="1:8" ht="15">
      <c r="A36" s="28" t="s">
        <v>104</v>
      </c>
      <c r="B36" s="16">
        <v>667.12</v>
      </c>
      <c r="C36" s="17">
        <v>42916</v>
      </c>
      <c r="D36" s="17">
        <v>42892</v>
      </c>
      <c r="E36" s="17"/>
      <c r="F36" s="17"/>
      <c r="G36" s="1">
        <f t="shared" si="0"/>
        <v>-24</v>
      </c>
      <c r="H36" s="16">
        <f t="shared" si="1"/>
        <v>-16010.880000000001</v>
      </c>
    </row>
    <row r="37" spans="1:8" ht="15">
      <c r="A37" s="28" t="s">
        <v>105</v>
      </c>
      <c r="B37" s="16">
        <v>90.92</v>
      </c>
      <c r="C37" s="17">
        <v>42909</v>
      </c>
      <c r="D37" s="17">
        <v>42892</v>
      </c>
      <c r="E37" s="17"/>
      <c r="F37" s="17"/>
      <c r="G37" s="1">
        <f t="shared" si="0"/>
        <v>-17</v>
      </c>
      <c r="H37" s="16">
        <f t="shared" si="1"/>
        <v>-1545.64</v>
      </c>
    </row>
    <row r="38" spans="1:8" ht="15">
      <c r="A38" s="28" t="s">
        <v>106</v>
      </c>
      <c r="B38" s="16">
        <v>3420.16</v>
      </c>
      <c r="C38" s="17">
        <v>42922</v>
      </c>
      <c r="D38" s="17">
        <v>42906</v>
      </c>
      <c r="E38" s="17"/>
      <c r="F38" s="17"/>
      <c r="G38" s="1">
        <f t="shared" si="0"/>
        <v>-16</v>
      </c>
      <c r="H38" s="16">
        <f t="shared" si="1"/>
        <v>-54722.56</v>
      </c>
    </row>
    <row r="39" spans="1:8" ht="15">
      <c r="A39" s="28" t="s">
        <v>107</v>
      </c>
      <c r="B39" s="16">
        <v>153</v>
      </c>
      <c r="C39" s="17">
        <v>42908</v>
      </c>
      <c r="D39" s="17">
        <v>42906</v>
      </c>
      <c r="E39" s="17"/>
      <c r="F39" s="17"/>
      <c r="G39" s="1">
        <f t="shared" si="0"/>
        <v>-2</v>
      </c>
      <c r="H39" s="16">
        <f t="shared" si="1"/>
        <v>-306</v>
      </c>
    </row>
    <row r="40" spans="1:8" ht="15">
      <c r="A40" s="28" t="s">
        <v>108</v>
      </c>
      <c r="B40" s="16">
        <v>261.6</v>
      </c>
      <c r="C40" s="17">
        <v>42908</v>
      </c>
      <c r="D40" s="17">
        <v>42906</v>
      </c>
      <c r="E40" s="17"/>
      <c r="F40" s="17"/>
      <c r="G40" s="1">
        <f t="shared" si="0"/>
        <v>-2</v>
      </c>
      <c r="H40" s="16">
        <f t="shared" si="1"/>
        <v>-523.2</v>
      </c>
    </row>
    <row r="41" spans="1:8" ht="15">
      <c r="A41" s="28" t="s">
        <v>109</v>
      </c>
      <c r="B41" s="16">
        <v>9538.26</v>
      </c>
      <c r="C41" s="17">
        <v>42930</v>
      </c>
      <c r="D41" s="17">
        <v>42906</v>
      </c>
      <c r="E41" s="17"/>
      <c r="F41" s="17"/>
      <c r="G41" s="1">
        <f t="shared" si="0"/>
        <v>-24</v>
      </c>
      <c r="H41" s="16">
        <f t="shared" si="1"/>
        <v>-228918.24</v>
      </c>
    </row>
    <row r="42" spans="1:8" ht="15">
      <c r="A42" s="28" t="s">
        <v>110</v>
      </c>
      <c r="B42" s="16">
        <v>2160</v>
      </c>
      <c r="C42" s="17">
        <v>42929</v>
      </c>
      <c r="D42" s="17">
        <v>42906</v>
      </c>
      <c r="E42" s="17"/>
      <c r="F42" s="17"/>
      <c r="G42" s="1">
        <f t="shared" si="0"/>
        <v>-23</v>
      </c>
      <c r="H42" s="16">
        <f t="shared" si="1"/>
        <v>-49680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18549.31</v>
      </c>
      <c r="C1">
        <f>COUNTA(A4:A203)</f>
        <v>33</v>
      </c>
      <c r="G1" s="20">
        <f>IF(B1&lt;&gt;0,H1/B1,0)</f>
        <v>-12.460502843501997</v>
      </c>
      <c r="H1" s="19">
        <f>SUM(H4:H195)</f>
        <v>-231133.73000000004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111</v>
      </c>
      <c r="B4" s="16">
        <v>409.84</v>
      </c>
      <c r="C4" s="17">
        <v>42921</v>
      </c>
      <c r="D4" s="17">
        <v>42923</v>
      </c>
      <c r="E4" s="17"/>
      <c r="F4" s="17"/>
      <c r="G4" s="1">
        <f>D4-C4-(F4-E4)</f>
        <v>2</v>
      </c>
      <c r="H4" s="16">
        <f>B4*G4</f>
        <v>819.68</v>
      </c>
    </row>
    <row r="5" spans="1:8" ht="15">
      <c r="A5" s="28" t="s">
        <v>112</v>
      </c>
      <c r="B5" s="16">
        <v>409.84</v>
      </c>
      <c r="C5" s="17">
        <v>42924</v>
      </c>
      <c r="D5" s="17">
        <v>42923</v>
      </c>
      <c r="E5" s="17"/>
      <c r="F5" s="17"/>
      <c r="G5" s="1">
        <f aca="true" t="shared" si="0" ref="G5:G68">D5-C5-(F5-E5)</f>
        <v>-1</v>
      </c>
      <c r="H5" s="16">
        <f aca="true" t="shared" si="1" ref="H5:H68">B5*G5</f>
        <v>-409.84</v>
      </c>
    </row>
    <row r="6" spans="1:8" ht="15">
      <c r="A6" s="28" t="s">
        <v>113</v>
      </c>
      <c r="B6" s="16">
        <v>393.48</v>
      </c>
      <c r="C6" s="17">
        <v>42929</v>
      </c>
      <c r="D6" s="17">
        <v>42923</v>
      </c>
      <c r="E6" s="17"/>
      <c r="F6" s="17"/>
      <c r="G6" s="1">
        <f t="shared" si="0"/>
        <v>-6</v>
      </c>
      <c r="H6" s="16">
        <f t="shared" si="1"/>
        <v>-2360.88</v>
      </c>
    </row>
    <row r="7" spans="1:8" ht="15">
      <c r="A7" s="28" t="s">
        <v>114</v>
      </c>
      <c r="B7" s="16">
        <v>40.32</v>
      </c>
      <c r="C7" s="17">
        <v>42932</v>
      </c>
      <c r="D7" s="17">
        <v>42923</v>
      </c>
      <c r="E7" s="17"/>
      <c r="F7" s="17"/>
      <c r="G7" s="1">
        <f t="shared" si="0"/>
        <v>-9</v>
      </c>
      <c r="H7" s="16">
        <f t="shared" si="1"/>
        <v>-362.88</v>
      </c>
    </row>
    <row r="8" spans="1:8" ht="15">
      <c r="A8" s="28" t="s">
        <v>115</v>
      </c>
      <c r="B8" s="16">
        <v>285</v>
      </c>
      <c r="C8" s="17">
        <v>42925</v>
      </c>
      <c r="D8" s="17">
        <v>42923</v>
      </c>
      <c r="E8" s="17"/>
      <c r="F8" s="17"/>
      <c r="G8" s="1">
        <f t="shared" si="0"/>
        <v>-2</v>
      </c>
      <c r="H8" s="16">
        <f t="shared" si="1"/>
        <v>-570</v>
      </c>
    </row>
    <row r="9" spans="1:8" ht="15">
      <c r="A9" s="28" t="s">
        <v>116</v>
      </c>
      <c r="B9" s="16">
        <v>110</v>
      </c>
      <c r="C9" s="17">
        <v>42950</v>
      </c>
      <c r="D9" s="17">
        <v>42923</v>
      </c>
      <c r="E9" s="17"/>
      <c r="F9" s="17"/>
      <c r="G9" s="1">
        <f t="shared" si="0"/>
        <v>-27</v>
      </c>
      <c r="H9" s="16">
        <f t="shared" si="1"/>
        <v>-2970</v>
      </c>
    </row>
    <row r="10" spans="1:8" ht="15">
      <c r="A10" s="28" t="s">
        <v>117</v>
      </c>
      <c r="B10" s="16">
        <v>120</v>
      </c>
      <c r="C10" s="17">
        <v>42950</v>
      </c>
      <c r="D10" s="17">
        <v>42923</v>
      </c>
      <c r="E10" s="17"/>
      <c r="F10" s="17"/>
      <c r="G10" s="1">
        <f t="shared" si="0"/>
        <v>-27</v>
      </c>
      <c r="H10" s="16">
        <f t="shared" si="1"/>
        <v>-3240</v>
      </c>
    </row>
    <row r="11" spans="1:8" ht="15">
      <c r="A11" s="28" t="s">
        <v>118</v>
      </c>
      <c r="B11" s="16">
        <v>65.08</v>
      </c>
      <c r="C11" s="17">
        <v>42950</v>
      </c>
      <c r="D11" s="17">
        <v>42923</v>
      </c>
      <c r="E11" s="17"/>
      <c r="F11" s="17"/>
      <c r="G11" s="1">
        <f t="shared" si="0"/>
        <v>-27</v>
      </c>
      <c r="H11" s="16">
        <f t="shared" si="1"/>
        <v>-1757.1599999999999</v>
      </c>
    </row>
    <row r="12" spans="1:8" ht="15">
      <c r="A12" s="28" t="s">
        <v>119</v>
      </c>
      <c r="B12" s="16">
        <v>118</v>
      </c>
      <c r="C12" s="17">
        <v>42937</v>
      </c>
      <c r="D12" s="17">
        <v>42923</v>
      </c>
      <c r="E12" s="17"/>
      <c r="F12" s="17"/>
      <c r="G12" s="1">
        <f t="shared" si="0"/>
        <v>-14</v>
      </c>
      <c r="H12" s="16">
        <f t="shared" si="1"/>
        <v>-1652</v>
      </c>
    </row>
    <row r="13" spans="1:8" ht="15">
      <c r="A13" s="28" t="s">
        <v>120</v>
      </c>
      <c r="B13" s="16">
        <v>776.19</v>
      </c>
      <c r="C13" s="17">
        <v>42930</v>
      </c>
      <c r="D13" s="17">
        <v>42923</v>
      </c>
      <c r="E13" s="17"/>
      <c r="F13" s="17"/>
      <c r="G13" s="1">
        <f t="shared" si="0"/>
        <v>-7</v>
      </c>
      <c r="H13" s="16">
        <f t="shared" si="1"/>
        <v>-5433.33</v>
      </c>
    </row>
    <row r="14" spans="1:8" ht="15">
      <c r="A14" s="28" t="s">
        <v>121</v>
      </c>
      <c r="B14" s="16">
        <v>758.86</v>
      </c>
      <c r="C14" s="17">
        <v>42932</v>
      </c>
      <c r="D14" s="17">
        <v>42923</v>
      </c>
      <c r="E14" s="17"/>
      <c r="F14" s="17"/>
      <c r="G14" s="1">
        <f t="shared" si="0"/>
        <v>-9</v>
      </c>
      <c r="H14" s="16">
        <f t="shared" si="1"/>
        <v>-6829.74</v>
      </c>
    </row>
    <row r="15" spans="1:8" ht="15">
      <c r="A15" s="28" t="s">
        <v>122</v>
      </c>
      <c r="B15" s="16">
        <v>603.43</v>
      </c>
      <c r="C15" s="17">
        <v>42932</v>
      </c>
      <c r="D15" s="17">
        <v>42923</v>
      </c>
      <c r="E15" s="17"/>
      <c r="F15" s="17"/>
      <c r="G15" s="1">
        <f t="shared" si="0"/>
        <v>-9</v>
      </c>
      <c r="H15" s="16">
        <f t="shared" si="1"/>
        <v>-5430.87</v>
      </c>
    </row>
    <row r="16" spans="1:8" ht="15">
      <c r="A16" s="28" t="s">
        <v>123</v>
      </c>
      <c r="B16" s="16">
        <v>3017.14</v>
      </c>
      <c r="C16" s="17">
        <v>42930</v>
      </c>
      <c r="D16" s="17">
        <v>42923</v>
      </c>
      <c r="E16" s="17"/>
      <c r="F16" s="17"/>
      <c r="G16" s="1">
        <f t="shared" si="0"/>
        <v>-7</v>
      </c>
      <c r="H16" s="16">
        <f t="shared" si="1"/>
        <v>-21119.98</v>
      </c>
    </row>
    <row r="17" spans="1:8" ht="15">
      <c r="A17" s="28" t="s">
        <v>124</v>
      </c>
      <c r="B17" s="16">
        <v>4379.43</v>
      </c>
      <c r="C17" s="17">
        <v>42930</v>
      </c>
      <c r="D17" s="17">
        <v>42923</v>
      </c>
      <c r="E17" s="17"/>
      <c r="F17" s="17"/>
      <c r="G17" s="1">
        <f t="shared" si="0"/>
        <v>-7</v>
      </c>
      <c r="H17" s="16">
        <f t="shared" si="1"/>
        <v>-30656.010000000002</v>
      </c>
    </row>
    <row r="18" spans="1:8" ht="15">
      <c r="A18" s="28" t="s">
        <v>125</v>
      </c>
      <c r="B18" s="16">
        <v>240</v>
      </c>
      <c r="C18" s="17">
        <v>42937</v>
      </c>
      <c r="D18" s="17">
        <v>42923</v>
      </c>
      <c r="E18" s="17"/>
      <c r="F18" s="17"/>
      <c r="G18" s="1">
        <f t="shared" si="0"/>
        <v>-14</v>
      </c>
      <c r="H18" s="16">
        <f t="shared" si="1"/>
        <v>-3360</v>
      </c>
    </row>
    <row r="19" spans="1:8" ht="15">
      <c r="A19" s="28" t="s">
        <v>126</v>
      </c>
      <c r="B19" s="16">
        <v>285</v>
      </c>
      <c r="C19" s="17">
        <v>42936</v>
      </c>
      <c r="D19" s="17">
        <v>42923</v>
      </c>
      <c r="E19" s="17"/>
      <c r="F19" s="17"/>
      <c r="G19" s="1">
        <f t="shared" si="0"/>
        <v>-13</v>
      </c>
      <c r="H19" s="16">
        <f t="shared" si="1"/>
        <v>-3705</v>
      </c>
    </row>
    <row r="20" spans="1:8" ht="15">
      <c r="A20" s="28" t="s">
        <v>127</v>
      </c>
      <c r="B20" s="16">
        <v>41.92</v>
      </c>
      <c r="C20" s="17">
        <v>42922</v>
      </c>
      <c r="D20" s="17">
        <v>42923</v>
      </c>
      <c r="E20" s="17"/>
      <c r="F20" s="17"/>
      <c r="G20" s="1">
        <f t="shared" si="0"/>
        <v>1</v>
      </c>
      <c r="H20" s="16">
        <f t="shared" si="1"/>
        <v>41.92</v>
      </c>
    </row>
    <row r="21" spans="1:8" ht="15">
      <c r="A21" s="28" t="s">
        <v>128</v>
      </c>
      <c r="B21" s="16">
        <v>543.7</v>
      </c>
      <c r="C21" s="17">
        <v>42951</v>
      </c>
      <c r="D21" s="17">
        <v>42923</v>
      </c>
      <c r="E21" s="17"/>
      <c r="F21" s="17"/>
      <c r="G21" s="1">
        <f t="shared" si="0"/>
        <v>-28</v>
      </c>
      <c r="H21" s="16">
        <f t="shared" si="1"/>
        <v>-15223.600000000002</v>
      </c>
    </row>
    <row r="22" spans="1:8" ht="15">
      <c r="A22" s="28" t="s">
        <v>129</v>
      </c>
      <c r="B22" s="16">
        <v>88.2</v>
      </c>
      <c r="C22" s="17">
        <v>42951</v>
      </c>
      <c r="D22" s="17">
        <v>42923</v>
      </c>
      <c r="E22" s="17"/>
      <c r="F22" s="17"/>
      <c r="G22" s="1">
        <f t="shared" si="0"/>
        <v>-28</v>
      </c>
      <c r="H22" s="16">
        <f t="shared" si="1"/>
        <v>-2469.6</v>
      </c>
    </row>
    <row r="23" spans="1:8" ht="15">
      <c r="A23" s="28" t="s">
        <v>130</v>
      </c>
      <c r="B23" s="16">
        <v>235.22</v>
      </c>
      <c r="C23" s="17">
        <v>42951</v>
      </c>
      <c r="D23" s="17">
        <v>42923</v>
      </c>
      <c r="E23" s="17"/>
      <c r="F23" s="17"/>
      <c r="G23" s="1">
        <f t="shared" si="0"/>
        <v>-28</v>
      </c>
      <c r="H23" s="16">
        <f t="shared" si="1"/>
        <v>-6586.16</v>
      </c>
    </row>
    <row r="24" spans="1:8" ht="15">
      <c r="A24" s="28" t="s">
        <v>131</v>
      </c>
      <c r="B24" s="16">
        <v>72</v>
      </c>
      <c r="C24" s="17">
        <v>42834</v>
      </c>
      <c r="D24" s="17">
        <v>42947</v>
      </c>
      <c r="E24" s="17"/>
      <c r="F24" s="17"/>
      <c r="G24" s="1">
        <f t="shared" si="0"/>
        <v>113</v>
      </c>
      <c r="H24" s="16">
        <f t="shared" si="1"/>
        <v>8136</v>
      </c>
    </row>
    <row r="25" spans="1:8" ht="15">
      <c r="A25" s="28" t="s">
        <v>132</v>
      </c>
      <c r="B25" s="16">
        <v>443.57</v>
      </c>
      <c r="C25" s="17">
        <v>42951</v>
      </c>
      <c r="D25" s="17">
        <v>42947</v>
      </c>
      <c r="E25" s="17"/>
      <c r="F25" s="17"/>
      <c r="G25" s="1">
        <f t="shared" si="0"/>
        <v>-4</v>
      </c>
      <c r="H25" s="16">
        <f t="shared" si="1"/>
        <v>-1774.28</v>
      </c>
    </row>
    <row r="26" spans="1:8" ht="15">
      <c r="A26" s="28" t="s">
        <v>133</v>
      </c>
      <c r="B26" s="16">
        <v>2000</v>
      </c>
      <c r="C26" s="17">
        <v>42972</v>
      </c>
      <c r="D26" s="17">
        <v>42947</v>
      </c>
      <c r="E26" s="17"/>
      <c r="F26" s="17"/>
      <c r="G26" s="1">
        <f t="shared" si="0"/>
        <v>-25</v>
      </c>
      <c r="H26" s="16">
        <f t="shared" si="1"/>
        <v>-50000</v>
      </c>
    </row>
    <row r="27" spans="1:8" ht="15">
      <c r="A27" s="28" t="s">
        <v>134</v>
      </c>
      <c r="B27" s="16">
        <v>1000</v>
      </c>
      <c r="C27" s="17">
        <v>42971</v>
      </c>
      <c r="D27" s="17">
        <v>42947</v>
      </c>
      <c r="E27" s="17"/>
      <c r="F27" s="17"/>
      <c r="G27" s="1">
        <f t="shared" si="0"/>
        <v>-24</v>
      </c>
      <c r="H27" s="16">
        <f t="shared" si="1"/>
        <v>-24000</v>
      </c>
    </row>
    <row r="28" spans="1:8" ht="15">
      <c r="A28" s="28" t="s">
        <v>135</v>
      </c>
      <c r="B28" s="16">
        <v>295</v>
      </c>
      <c r="C28" s="17">
        <v>42963</v>
      </c>
      <c r="D28" s="17">
        <v>42947</v>
      </c>
      <c r="E28" s="17"/>
      <c r="F28" s="17"/>
      <c r="G28" s="1">
        <f t="shared" si="0"/>
        <v>-16</v>
      </c>
      <c r="H28" s="16">
        <f t="shared" si="1"/>
        <v>-4720</v>
      </c>
    </row>
    <row r="29" spans="1:8" ht="15">
      <c r="A29" s="28" t="s">
        <v>136</v>
      </c>
      <c r="B29" s="16">
        <v>51.01</v>
      </c>
      <c r="C29" s="17">
        <v>42971</v>
      </c>
      <c r="D29" s="17">
        <v>42947</v>
      </c>
      <c r="E29" s="17"/>
      <c r="F29" s="17"/>
      <c r="G29" s="1">
        <f t="shared" si="0"/>
        <v>-24</v>
      </c>
      <c r="H29" s="16">
        <f t="shared" si="1"/>
        <v>-1224.24</v>
      </c>
    </row>
    <row r="30" spans="1:8" ht="15">
      <c r="A30" s="28" t="s">
        <v>137</v>
      </c>
      <c r="B30" s="16">
        <v>300</v>
      </c>
      <c r="C30" s="17">
        <v>42977</v>
      </c>
      <c r="D30" s="17">
        <v>42947</v>
      </c>
      <c r="E30" s="17"/>
      <c r="F30" s="17"/>
      <c r="G30" s="1">
        <f t="shared" si="0"/>
        <v>-30</v>
      </c>
      <c r="H30" s="16">
        <f t="shared" si="1"/>
        <v>-9000</v>
      </c>
    </row>
    <row r="31" spans="1:8" ht="15">
      <c r="A31" s="28" t="s">
        <v>138</v>
      </c>
      <c r="B31" s="16">
        <v>118</v>
      </c>
      <c r="C31" s="17">
        <v>43005</v>
      </c>
      <c r="D31" s="17">
        <v>42983</v>
      </c>
      <c r="E31" s="17"/>
      <c r="F31" s="17"/>
      <c r="G31" s="1">
        <f t="shared" si="0"/>
        <v>-22</v>
      </c>
      <c r="H31" s="16">
        <f t="shared" si="1"/>
        <v>-2596</v>
      </c>
    </row>
    <row r="32" spans="1:8" ht="15">
      <c r="A32" s="28" t="s">
        <v>139</v>
      </c>
      <c r="B32" s="16">
        <v>120</v>
      </c>
      <c r="C32" s="17">
        <v>43005</v>
      </c>
      <c r="D32" s="17">
        <v>42983</v>
      </c>
      <c r="E32" s="17"/>
      <c r="F32" s="17"/>
      <c r="G32" s="1">
        <f t="shared" si="0"/>
        <v>-22</v>
      </c>
      <c r="H32" s="16">
        <f t="shared" si="1"/>
        <v>-2640</v>
      </c>
    </row>
    <row r="33" spans="1:8" ht="15">
      <c r="A33" s="28" t="s">
        <v>140</v>
      </c>
      <c r="B33" s="16">
        <v>59.08</v>
      </c>
      <c r="C33" s="17">
        <v>43005</v>
      </c>
      <c r="D33" s="17">
        <v>42983</v>
      </c>
      <c r="E33" s="17"/>
      <c r="F33" s="17"/>
      <c r="G33" s="1">
        <f t="shared" si="0"/>
        <v>-22</v>
      </c>
      <c r="H33" s="16">
        <f t="shared" si="1"/>
        <v>-1299.76</v>
      </c>
    </row>
    <row r="34" spans="1:8" ht="15">
      <c r="A34" s="28" t="s">
        <v>141</v>
      </c>
      <c r="B34" s="16">
        <v>110</v>
      </c>
      <c r="C34" s="17">
        <v>43005</v>
      </c>
      <c r="D34" s="17">
        <v>42983</v>
      </c>
      <c r="E34" s="17"/>
      <c r="F34" s="17"/>
      <c r="G34" s="1">
        <f t="shared" si="0"/>
        <v>-22</v>
      </c>
      <c r="H34" s="16">
        <f t="shared" si="1"/>
        <v>-2420</v>
      </c>
    </row>
    <row r="35" spans="1:8" ht="15">
      <c r="A35" s="28" t="s">
        <v>142</v>
      </c>
      <c r="B35" s="16">
        <v>1000</v>
      </c>
      <c r="C35" s="17">
        <v>43008</v>
      </c>
      <c r="D35" s="17">
        <v>42983</v>
      </c>
      <c r="E35" s="17"/>
      <c r="F35" s="17"/>
      <c r="G35" s="1">
        <f t="shared" si="0"/>
        <v>-25</v>
      </c>
      <c r="H35" s="16">
        <f t="shared" si="1"/>
        <v>-25000</v>
      </c>
    </row>
    <row r="36" spans="1:8" ht="15">
      <c r="A36" s="28" t="s">
        <v>143</v>
      </c>
      <c r="B36" s="16">
        <v>60</v>
      </c>
      <c r="C36" s="17">
        <v>43005</v>
      </c>
      <c r="D36" s="17">
        <v>42983</v>
      </c>
      <c r="E36" s="17"/>
      <c r="F36" s="17"/>
      <c r="G36" s="1">
        <f t="shared" si="0"/>
        <v>-22</v>
      </c>
      <c r="H36" s="16">
        <f t="shared" si="1"/>
        <v>-1320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23187.04</v>
      </c>
      <c r="C1">
        <f>COUNTA(A4:A203)</f>
        <v>46</v>
      </c>
      <c r="G1" s="20">
        <f>IF(B1&lt;&gt;0,H1/B1,0)</f>
        <v>-16.450139819485365</v>
      </c>
      <c r="H1" s="19">
        <f>SUM(H4:H195)</f>
        <v>-381430.05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144</v>
      </c>
      <c r="B4" s="16">
        <v>2.24</v>
      </c>
      <c r="C4" s="17">
        <v>43009</v>
      </c>
      <c r="D4" s="17">
        <v>43014</v>
      </c>
      <c r="E4" s="17"/>
      <c r="F4" s="17"/>
      <c r="G4" s="1">
        <f>D4-C4-(F4-E4)</f>
        <v>5</v>
      </c>
      <c r="H4" s="16">
        <f>B4*G4</f>
        <v>11.200000000000001</v>
      </c>
    </row>
    <row r="5" spans="1:8" ht="15">
      <c r="A5" s="28" t="s">
        <v>145</v>
      </c>
      <c r="B5" s="16">
        <v>285</v>
      </c>
      <c r="C5" s="17">
        <v>43027</v>
      </c>
      <c r="D5" s="17">
        <v>43014</v>
      </c>
      <c r="E5" s="17"/>
      <c r="F5" s="17"/>
      <c r="G5" s="1">
        <f aca="true" t="shared" si="0" ref="G5:G68">D5-C5-(F5-E5)</f>
        <v>-13</v>
      </c>
      <c r="H5" s="16">
        <f aca="true" t="shared" si="1" ref="H5:H68">B5*G5</f>
        <v>-3705</v>
      </c>
    </row>
    <row r="6" spans="1:8" ht="15">
      <c r="A6" s="28" t="s">
        <v>146</v>
      </c>
      <c r="B6" s="16">
        <v>285</v>
      </c>
      <c r="C6" s="17">
        <v>43027</v>
      </c>
      <c r="D6" s="17">
        <v>43014</v>
      </c>
      <c r="E6" s="17"/>
      <c r="F6" s="17"/>
      <c r="G6" s="1">
        <f t="shared" si="0"/>
        <v>-13</v>
      </c>
      <c r="H6" s="16">
        <f t="shared" si="1"/>
        <v>-3705</v>
      </c>
    </row>
    <row r="7" spans="1:8" ht="15">
      <c r="A7" s="28" t="s">
        <v>147</v>
      </c>
      <c r="B7" s="16">
        <v>1386</v>
      </c>
      <c r="C7" s="17">
        <v>43041</v>
      </c>
      <c r="D7" s="17">
        <v>43014</v>
      </c>
      <c r="E7" s="17"/>
      <c r="F7" s="17"/>
      <c r="G7" s="1">
        <f t="shared" si="0"/>
        <v>-27</v>
      </c>
      <c r="H7" s="16">
        <f t="shared" si="1"/>
        <v>-37422</v>
      </c>
    </row>
    <row r="8" spans="1:8" ht="15">
      <c r="A8" s="28" t="s">
        <v>148</v>
      </c>
      <c r="B8" s="16">
        <v>500</v>
      </c>
      <c r="C8" s="17">
        <v>43042</v>
      </c>
      <c r="D8" s="17">
        <v>43014</v>
      </c>
      <c r="E8" s="17"/>
      <c r="F8" s="17"/>
      <c r="G8" s="1">
        <f t="shared" si="0"/>
        <v>-28</v>
      </c>
      <c r="H8" s="16">
        <f t="shared" si="1"/>
        <v>-14000</v>
      </c>
    </row>
    <row r="9" spans="1:8" ht="15">
      <c r="A9" s="28" t="s">
        <v>149</v>
      </c>
      <c r="B9" s="16">
        <v>77.2</v>
      </c>
      <c r="C9" s="17">
        <v>43042</v>
      </c>
      <c r="D9" s="17">
        <v>43014</v>
      </c>
      <c r="E9" s="17"/>
      <c r="F9" s="17"/>
      <c r="G9" s="1">
        <f t="shared" si="0"/>
        <v>-28</v>
      </c>
      <c r="H9" s="16">
        <f t="shared" si="1"/>
        <v>-2161.6</v>
      </c>
    </row>
    <row r="10" spans="1:8" ht="15">
      <c r="A10" s="28" t="s">
        <v>150</v>
      </c>
      <c r="B10" s="16">
        <v>76</v>
      </c>
      <c r="C10" s="17">
        <v>43042</v>
      </c>
      <c r="D10" s="17">
        <v>43014</v>
      </c>
      <c r="E10" s="17"/>
      <c r="F10" s="17"/>
      <c r="G10" s="1">
        <f t="shared" si="0"/>
        <v>-28</v>
      </c>
      <c r="H10" s="16">
        <f t="shared" si="1"/>
        <v>-2128</v>
      </c>
    </row>
    <row r="11" spans="1:8" ht="15">
      <c r="A11" s="28" t="s">
        <v>151</v>
      </c>
      <c r="B11" s="16">
        <v>238</v>
      </c>
      <c r="C11" s="17">
        <v>43042</v>
      </c>
      <c r="D11" s="17">
        <v>43014</v>
      </c>
      <c r="E11" s="17"/>
      <c r="F11" s="17"/>
      <c r="G11" s="1">
        <f t="shared" si="0"/>
        <v>-28</v>
      </c>
      <c r="H11" s="16">
        <f t="shared" si="1"/>
        <v>-6664</v>
      </c>
    </row>
    <row r="12" spans="1:8" ht="15">
      <c r="A12" s="28" t="s">
        <v>152</v>
      </c>
      <c r="B12" s="16">
        <v>26.25</v>
      </c>
      <c r="C12" s="17">
        <v>43042</v>
      </c>
      <c r="D12" s="17">
        <v>43014</v>
      </c>
      <c r="E12" s="17"/>
      <c r="F12" s="17"/>
      <c r="G12" s="1">
        <f t="shared" si="0"/>
        <v>-28</v>
      </c>
      <c r="H12" s="16">
        <f t="shared" si="1"/>
        <v>-735</v>
      </c>
    </row>
    <row r="13" spans="1:8" ht="15">
      <c r="A13" s="28" t="s">
        <v>153</v>
      </c>
      <c r="B13" s="16">
        <v>31.57</v>
      </c>
      <c r="C13" s="17">
        <v>43042</v>
      </c>
      <c r="D13" s="17">
        <v>43014</v>
      </c>
      <c r="E13" s="17"/>
      <c r="F13" s="17"/>
      <c r="G13" s="1">
        <f t="shared" si="0"/>
        <v>-28</v>
      </c>
      <c r="H13" s="16">
        <f t="shared" si="1"/>
        <v>-883.96</v>
      </c>
    </row>
    <row r="14" spans="1:8" ht="15">
      <c r="A14" s="28" t="s">
        <v>154</v>
      </c>
      <c r="B14" s="16">
        <v>2707</v>
      </c>
      <c r="C14" s="17">
        <v>43068</v>
      </c>
      <c r="D14" s="17">
        <v>43039</v>
      </c>
      <c r="E14" s="17"/>
      <c r="F14" s="17"/>
      <c r="G14" s="1">
        <f t="shared" si="0"/>
        <v>-29</v>
      </c>
      <c r="H14" s="16">
        <f t="shared" si="1"/>
        <v>-78503</v>
      </c>
    </row>
    <row r="15" spans="1:8" ht="15">
      <c r="A15" s="28" t="s">
        <v>155</v>
      </c>
      <c r="B15" s="16">
        <v>242</v>
      </c>
      <c r="C15" s="17">
        <v>43062</v>
      </c>
      <c r="D15" s="17">
        <v>43039</v>
      </c>
      <c r="E15" s="17"/>
      <c r="F15" s="17"/>
      <c r="G15" s="1">
        <f t="shared" si="0"/>
        <v>-23</v>
      </c>
      <c r="H15" s="16">
        <f t="shared" si="1"/>
        <v>-5566</v>
      </c>
    </row>
    <row r="16" spans="1:8" ht="15">
      <c r="A16" s="28" t="s">
        <v>156</v>
      </c>
      <c r="B16" s="16">
        <v>270.6</v>
      </c>
      <c r="C16" s="17">
        <v>43062</v>
      </c>
      <c r="D16" s="17">
        <v>43039</v>
      </c>
      <c r="E16" s="17"/>
      <c r="F16" s="17"/>
      <c r="G16" s="1">
        <f t="shared" si="0"/>
        <v>-23</v>
      </c>
      <c r="H16" s="16">
        <f t="shared" si="1"/>
        <v>-6223.8</v>
      </c>
    </row>
    <row r="17" spans="1:8" ht="15">
      <c r="A17" s="28" t="s">
        <v>157</v>
      </c>
      <c r="B17" s="16">
        <v>104.48</v>
      </c>
      <c r="C17" s="17">
        <v>43062</v>
      </c>
      <c r="D17" s="17">
        <v>43039</v>
      </c>
      <c r="E17" s="17"/>
      <c r="F17" s="17"/>
      <c r="G17" s="1">
        <f t="shared" si="0"/>
        <v>-23</v>
      </c>
      <c r="H17" s="16">
        <f t="shared" si="1"/>
        <v>-2403.04</v>
      </c>
    </row>
    <row r="18" spans="1:8" ht="15">
      <c r="A18" s="28" t="s">
        <v>158</v>
      </c>
      <c r="B18" s="16">
        <v>223.2</v>
      </c>
      <c r="C18" s="17">
        <v>43049</v>
      </c>
      <c r="D18" s="17">
        <v>43039</v>
      </c>
      <c r="E18" s="17"/>
      <c r="F18" s="17"/>
      <c r="G18" s="1">
        <f t="shared" si="0"/>
        <v>-10</v>
      </c>
      <c r="H18" s="16">
        <f t="shared" si="1"/>
        <v>-2232</v>
      </c>
    </row>
    <row r="19" spans="1:8" ht="15">
      <c r="A19" s="28" t="s">
        <v>159</v>
      </c>
      <c r="B19" s="16">
        <v>9.21</v>
      </c>
      <c r="C19" s="17">
        <v>43049</v>
      </c>
      <c r="D19" s="17">
        <v>43039</v>
      </c>
      <c r="E19" s="17"/>
      <c r="F19" s="17"/>
      <c r="G19" s="1">
        <f t="shared" si="0"/>
        <v>-10</v>
      </c>
      <c r="H19" s="16">
        <f t="shared" si="1"/>
        <v>-92.10000000000001</v>
      </c>
    </row>
    <row r="20" spans="1:8" ht="15">
      <c r="A20" s="28" t="s">
        <v>160</v>
      </c>
      <c r="B20" s="16">
        <v>231.75</v>
      </c>
      <c r="C20" s="17">
        <v>43055</v>
      </c>
      <c r="D20" s="17">
        <v>43039</v>
      </c>
      <c r="E20" s="17"/>
      <c r="F20" s="17"/>
      <c r="G20" s="1">
        <f t="shared" si="0"/>
        <v>-16</v>
      </c>
      <c r="H20" s="16">
        <f t="shared" si="1"/>
        <v>-3708</v>
      </c>
    </row>
    <row r="21" spans="1:8" ht="15">
      <c r="A21" s="28" t="s">
        <v>161</v>
      </c>
      <c r="B21" s="16">
        <v>250</v>
      </c>
      <c r="C21" s="17">
        <v>43055</v>
      </c>
      <c r="D21" s="17">
        <v>43039</v>
      </c>
      <c r="E21" s="17"/>
      <c r="F21" s="17"/>
      <c r="G21" s="1">
        <f t="shared" si="0"/>
        <v>-16</v>
      </c>
      <c r="H21" s="16">
        <f t="shared" si="1"/>
        <v>-4000</v>
      </c>
    </row>
    <row r="22" spans="1:8" ht="15">
      <c r="A22" s="28" t="s">
        <v>162</v>
      </c>
      <c r="B22" s="16">
        <v>2500</v>
      </c>
      <c r="C22" s="17">
        <v>43049</v>
      </c>
      <c r="D22" s="17">
        <v>43049</v>
      </c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 t="s">
        <v>163</v>
      </c>
      <c r="B23" s="16">
        <v>555</v>
      </c>
      <c r="C23" s="17">
        <v>43068</v>
      </c>
      <c r="D23" s="17">
        <v>43049</v>
      </c>
      <c r="E23" s="17"/>
      <c r="F23" s="17"/>
      <c r="G23" s="1">
        <f t="shared" si="0"/>
        <v>-19</v>
      </c>
      <c r="H23" s="16">
        <f t="shared" si="1"/>
        <v>-10545</v>
      </c>
    </row>
    <row r="24" spans="1:8" ht="15">
      <c r="A24" s="28" t="s">
        <v>164</v>
      </c>
      <c r="B24" s="16">
        <v>118</v>
      </c>
      <c r="C24" s="17">
        <v>43072</v>
      </c>
      <c r="D24" s="17">
        <v>43049</v>
      </c>
      <c r="E24" s="17"/>
      <c r="F24" s="17"/>
      <c r="G24" s="1">
        <f t="shared" si="0"/>
        <v>-23</v>
      </c>
      <c r="H24" s="16">
        <f t="shared" si="1"/>
        <v>-2714</v>
      </c>
    </row>
    <row r="25" spans="1:8" ht="15">
      <c r="A25" s="28" t="s">
        <v>165</v>
      </c>
      <c r="B25" s="16">
        <v>110</v>
      </c>
      <c r="C25" s="17">
        <v>43072</v>
      </c>
      <c r="D25" s="17">
        <v>43049</v>
      </c>
      <c r="E25" s="17"/>
      <c r="F25" s="17"/>
      <c r="G25" s="1">
        <f t="shared" si="0"/>
        <v>-23</v>
      </c>
      <c r="H25" s="16">
        <f t="shared" si="1"/>
        <v>-2530</v>
      </c>
    </row>
    <row r="26" spans="1:8" ht="15">
      <c r="A26" s="28" t="s">
        <v>166</v>
      </c>
      <c r="B26" s="16">
        <v>384</v>
      </c>
      <c r="C26" s="17">
        <v>43072</v>
      </c>
      <c r="D26" s="17">
        <v>43049</v>
      </c>
      <c r="E26" s="17"/>
      <c r="F26" s="17"/>
      <c r="G26" s="1">
        <f t="shared" si="0"/>
        <v>-23</v>
      </c>
      <c r="H26" s="16">
        <f t="shared" si="1"/>
        <v>-8832</v>
      </c>
    </row>
    <row r="27" spans="1:8" ht="15">
      <c r="A27" s="28" t="s">
        <v>167</v>
      </c>
      <c r="B27" s="16">
        <v>1609.14</v>
      </c>
      <c r="C27" s="17">
        <v>43062</v>
      </c>
      <c r="D27" s="17">
        <v>43049</v>
      </c>
      <c r="E27" s="17"/>
      <c r="F27" s="17"/>
      <c r="G27" s="1">
        <f t="shared" si="0"/>
        <v>-13</v>
      </c>
      <c r="H27" s="16">
        <f t="shared" si="1"/>
        <v>-20918.82</v>
      </c>
    </row>
    <row r="28" spans="1:8" ht="15">
      <c r="A28" s="28" t="s">
        <v>168</v>
      </c>
      <c r="B28" s="16">
        <v>180</v>
      </c>
      <c r="C28" s="17">
        <v>43079</v>
      </c>
      <c r="D28" s="17">
        <v>43049</v>
      </c>
      <c r="E28" s="17"/>
      <c r="F28" s="17"/>
      <c r="G28" s="1">
        <f t="shared" si="0"/>
        <v>-30</v>
      </c>
      <c r="H28" s="16">
        <f t="shared" si="1"/>
        <v>-5400</v>
      </c>
    </row>
    <row r="29" spans="1:8" ht="15">
      <c r="A29" s="28" t="s">
        <v>169</v>
      </c>
      <c r="B29" s="16">
        <v>3036.95</v>
      </c>
      <c r="C29" s="17">
        <v>43091</v>
      </c>
      <c r="D29" s="17">
        <v>43083</v>
      </c>
      <c r="E29" s="17"/>
      <c r="F29" s="17"/>
      <c r="G29" s="1">
        <f t="shared" si="0"/>
        <v>-8</v>
      </c>
      <c r="H29" s="16">
        <f t="shared" si="1"/>
        <v>-24295.6</v>
      </c>
    </row>
    <row r="30" spans="1:8" ht="15">
      <c r="A30" s="28" t="s">
        <v>170</v>
      </c>
      <c r="B30" s="16">
        <v>250</v>
      </c>
      <c r="C30" s="17">
        <v>43098</v>
      </c>
      <c r="D30" s="17">
        <v>43083</v>
      </c>
      <c r="E30" s="17"/>
      <c r="F30" s="17"/>
      <c r="G30" s="1">
        <f t="shared" si="0"/>
        <v>-15</v>
      </c>
      <c r="H30" s="16">
        <f t="shared" si="1"/>
        <v>-3750</v>
      </c>
    </row>
    <row r="31" spans="1:8" ht="15">
      <c r="A31" s="28" t="s">
        <v>171</v>
      </c>
      <c r="B31" s="16">
        <v>400</v>
      </c>
      <c r="C31" s="17">
        <v>43091</v>
      </c>
      <c r="D31" s="17">
        <v>43083</v>
      </c>
      <c r="E31" s="17"/>
      <c r="F31" s="17"/>
      <c r="G31" s="1">
        <f t="shared" si="0"/>
        <v>-8</v>
      </c>
      <c r="H31" s="16">
        <f t="shared" si="1"/>
        <v>-3200</v>
      </c>
    </row>
    <row r="32" spans="1:8" ht="15">
      <c r="A32" s="28" t="s">
        <v>172</v>
      </c>
      <c r="B32" s="16">
        <v>440</v>
      </c>
      <c r="C32" s="17">
        <v>43103</v>
      </c>
      <c r="D32" s="17">
        <v>43083</v>
      </c>
      <c r="E32" s="17"/>
      <c r="F32" s="17"/>
      <c r="G32" s="1">
        <f t="shared" si="0"/>
        <v>-20</v>
      </c>
      <c r="H32" s="16">
        <f t="shared" si="1"/>
        <v>-8800</v>
      </c>
    </row>
    <row r="33" spans="1:8" ht="15">
      <c r="A33" s="28" t="s">
        <v>173</v>
      </c>
      <c r="B33" s="16">
        <v>20.71</v>
      </c>
      <c r="C33" s="17">
        <v>43091</v>
      </c>
      <c r="D33" s="17">
        <v>43083</v>
      </c>
      <c r="E33" s="17"/>
      <c r="F33" s="17"/>
      <c r="G33" s="1">
        <f t="shared" si="0"/>
        <v>-8</v>
      </c>
      <c r="H33" s="16">
        <f t="shared" si="1"/>
        <v>-165.68</v>
      </c>
    </row>
    <row r="34" spans="1:8" ht="15">
      <c r="A34" s="28" t="s">
        <v>174</v>
      </c>
      <c r="B34" s="16">
        <v>420.04</v>
      </c>
      <c r="C34" s="17">
        <v>43092</v>
      </c>
      <c r="D34" s="17">
        <v>43083</v>
      </c>
      <c r="E34" s="17"/>
      <c r="F34" s="17"/>
      <c r="G34" s="1">
        <f t="shared" si="0"/>
        <v>-9</v>
      </c>
      <c r="H34" s="16">
        <f t="shared" si="1"/>
        <v>-3780.36</v>
      </c>
    </row>
    <row r="35" spans="1:8" ht="15">
      <c r="A35" s="28" t="s">
        <v>175</v>
      </c>
      <c r="B35" s="16">
        <v>48.44</v>
      </c>
      <c r="C35" s="17">
        <v>43092</v>
      </c>
      <c r="D35" s="17">
        <v>43083</v>
      </c>
      <c r="E35" s="17"/>
      <c r="F35" s="17"/>
      <c r="G35" s="1">
        <f t="shared" si="0"/>
        <v>-9</v>
      </c>
      <c r="H35" s="16">
        <f t="shared" si="1"/>
        <v>-435.96</v>
      </c>
    </row>
    <row r="36" spans="1:8" ht="15">
      <c r="A36" s="28" t="s">
        <v>176</v>
      </c>
      <c r="B36" s="16">
        <v>451</v>
      </c>
      <c r="C36" s="17">
        <v>43091</v>
      </c>
      <c r="D36" s="17">
        <v>43083</v>
      </c>
      <c r="E36" s="17"/>
      <c r="F36" s="17"/>
      <c r="G36" s="1">
        <f t="shared" si="0"/>
        <v>-8</v>
      </c>
      <c r="H36" s="16">
        <f t="shared" si="1"/>
        <v>-3608</v>
      </c>
    </row>
    <row r="37" spans="1:8" ht="15">
      <c r="A37" s="28" t="s">
        <v>177</v>
      </c>
      <c r="B37" s="16">
        <v>765</v>
      </c>
      <c r="C37" s="17">
        <v>43103</v>
      </c>
      <c r="D37" s="17">
        <v>43083</v>
      </c>
      <c r="E37" s="17"/>
      <c r="F37" s="17"/>
      <c r="G37" s="1">
        <f t="shared" si="0"/>
        <v>-20</v>
      </c>
      <c r="H37" s="16">
        <f t="shared" si="1"/>
        <v>-15300</v>
      </c>
    </row>
    <row r="38" spans="1:8" ht="15">
      <c r="A38" s="28" t="s">
        <v>178</v>
      </c>
      <c r="B38" s="16">
        <v>762.86</v>
      </c>
      <c r="C38" s="17">
        <v>43103</v>
      </c>
      <c r="D38" s="17">
        <v>43083</v>
      </c>
      <c r="E38" s="17"/>
      <c r="F38" s="17"/>
      <c r="G38" s="1">
        <f t="shared" si="0"/>
        <v>-20</v>
      </c>
      <c r="H38" s="16">
        <f t="shared" si="1"/>
        <v>-15257.2</v>
      </c>
    </row>
    <row r="39" spans="1:8" ht="15">
      <c r="A39" s="28" t="s">
        <v>179</v>
      </c>
      <c r="B39" s="16">
        <v>292.68</v>
      </c>
      <c r="C39" s="17">
        <v>43114</v>
      </c>
      <c r="D39" s="17">
        <v>43087</v>
      </c>
      <c r="E39" s="17"/>
      <c r="F39" s="17"/>
      <c r="G39" s="1">
        <f t="shared" si="0"/>
        <v>-27</v>
      </c>
      <c r="H39" s="16">
        <f t="shared" si="1"/>
        <v>-7902.360000000001</v>
      </c>
    </row>
    <row r="40" spans="1:8" ht="15">
      <c r="A40" s="28" t="s">
        <v>180</v>
      </c>
      <c r="B40" s="16">
        <v>279.7</v>
      </c>
      <c r="C40" s="17">
        <v>43114</v>
      </c>
      <c r="D40" s="17">
        <v>43087</v>
      </c>
      <c r="E40" s="17"/>
      <c r="F40" s="17"/>
      <c r="G40" s="1">
        <f t="shared" si="0"/>
        <v>-27</v>
      </c>
      <c r="H40" s="16">
        <f t="shared" si="1"/>
        <v>-7551.9</v>
      </c>
    </row>
    <row r="41" spans="1:8" ht="15">
      <c r="A41" s="28" t="s">
        <v>181</v>
      </c>
      <c r="B41" s="16">
        <v>285</v>
      </c>
      <c r="C41" s="17">
        <v>43114</v>
      </c>
      <c r="D41" s="17">
        <v>43087</v>
      </c>
      <c r="E41" s="17"/>
      <c r="F41" s="17"/>
      <c r="G41" s="1">
        <f t="shared" si="0"/>
        <v>-27</v>
      </c>
      <c r="H41" s="16">
        <f t="shared" si="1"/>
        <v>-7695</v>
      </c>
    </row>
    <row r="42" spans="1:8" ht="15">
      <c r="A42" s="28" t="s">
        <v>182</v>
      </c>
      <c r="B42" s="16">
        <v>238</v>
      </c>
      <c r="C42" s="17">
        <v>43114</v>
      </c>
      <c r="D42" s="17">
        <v>43087</v>
      </c>
      <c r="E42" s="17"/>
      <c r="F42" s="17"/>
      <c r="G42" s="1">
        <f t="shared" si="0"/>
        <v>-27</v>
      </c>
      <c r="H42" s="16">
        <f t="shared" si="1"/>
        <v>-6426</v>
      </c>
    </row>
    <row r="43" spans="1:8" ht="15">
      <c r="A43" s="28" t="s">
        <v>183</v>
      </c>
      <c r="B43" s="16">
        <v>32.95</v>
      </c>
      <c r="C43" s="17">
        <v>43114</v>
      </c>
      <c r="D43" s="17">
        <v>43087</v>
      </c>
      <c r="E43" s="17"/>
      <c r="F43" s="17"/>
      <c r="G43" s="1">
        <f t="shared" si="0"/>
        <v>-27</v>
      </c>
      <c r="H43" s="16">
        <f t="shared" si="1"/>
        <v>-889.6500000000001</v>
      </c>
    </row>
    <row r="44" spans="1:8" ht="15">
      <c r="A44" s="28" t="s">
        <v>184</v>
      </c>
      <c r="B44" s="16">
        <v>606.98</v>
      </c>
      <c r="C44" s="17">
        <v>43114</v>
      </c>
      <c r="D44" s="17">
        <v>43087</v>
      </c>
      <c r="E44" s="17"/>
      <c r="F44" s="17"/>
      <c r="G44" s="1">
        <f t="shared" si="0"/>
        <v>-27</v>
      </c>
      <c r="H44" s="16">
        <f t="shared" si="1"/>
        <v>-16388.46</v>
      </c>
    </row>
    <row r="45" spans="1:8" ht="15">
      <c r="A45" s="28" t="s">
        <v>185</v>
      </c>
      <c r="B45" s="16">
        <v>220</v>
      </c>
      <c r="C45" s="17">
        <v>43114</v>
      </c>
      <c r="D45" s="17">
        <v>43087</v>
      </c>
      <c r="E45" s="17"/>
      <c r="F45" s="17"/>
      <c r="G45" s="1">
        <f t="shared" si="0"/>
        <v>-27</v>
      </c>
      <c r="H45" s="16">
        <f t="shared" si="1"/>
        <v>-5940</v>
      </c>
    </row>
    <row r="46" spans="1:8" ht="15">
      <c r="A46" s="28" t="s">
        <v>186</v>
      </c>
      <c r="B46" s="16">
        <v>220</v>
      </c>
      <c r="C46" s="17">
        <v>43114</v>
      </c>
      <c r="D46" s="17">
        <v>43087</v>
      </c>
      <c r="E46" s="17"/>
      <c r="F46" s="17"/>
      <c r="G46" s="1">
        <f t="shared" si="0"/>
        <v>-27</v>
      </c>
      <c r="H46" s="16">
        <f t="shared" si="1"/>
        <v>-5940</v>
      </c>
    </row>
    <row r="47" spans="1:8" ht="15">
      <c r="A47" s="28" t="s">
        <v>187</v>
      </c>
      <c r="B47" s="16">
        <v>402.29</v>
      </c>
      <c r="C47" s="17">
        <v>43091</v>
      </c>
      <c r="D47" s="17">
        <v>43087</v>
      </c>
      <c r="E47" s="17"/>
      <c r="F47" s="17"/>
      <c r="G47" s="1">
        <f t="shared" si="0"/>
        <v>-4</v>
      </c>
      <c r="H47" s="16">
        <f t="shared" si="1"/>
        <v>-1609.16</v>
      </c>
    </row>
    <row r="48" spans="1:8" ht="15">
      <c r="A48" s="28" t="s">
        <v>188</v>
      </c>
      <c r="B48" s="16">
        <v>768</v>
      </c>
      <c r="C48" s="17">
        <v>43091</v>
      </c>
      <c r="D48" s="17">
        <v>43087</v>
      </c>
      <c r="E48" s="17"/>
      <c r="F48" s="17"/>
      <c r="G48" s="1">
        <f t="shared" si="0"/>
        <v>-4</v>
      </c>
      <c r="H48" s="16">
        <f t="shared" si="1"/>
        <v>-3072</v>
      </c>
    </row>
    <row r="49" spans="1:8" ht="15">
      <c r="A49" s="28" t="s">
        <v>189</v>
      </c>
      <c r="B49" s="16">
        <v>844.8</v>
      </c>
      <c r="C49" s="17">
        <v>43104</v>
      </c>
      <c r="D49" s="17">
        <v>43087</v>
      </c>
      <c r="E49" s="17"/>
      <c r="F49" s="17"/>
      <c r="G49" s="1">
        <f t="shared" si="0"/>
        <v>-17</v>
      </c>
      <c r="H49" s="16">
        <f t="shared" si="1"/>
        <v>-14361.599999999999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2020-06-09T07:59:23Z</dcterms:modified>
  <cp:category/>
  <cp:version/>
  <cp:contentType/>
  <cp:contentStatus/>
</cp:coreProperties>
</file>